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codeName="ThisWorkbook"/>
  <mc:AlternateContent xmlns:mc="http://schemas.openxmlformats.org/markup-compatibility/2006">
    <mc:Choice Requires="x15">
      <x15ac:absPath xmlns:x15ac="http://schemas.microsoft.com/office/spreadsheetml/2010/11/ac" url="G:\010209 Temlates\01020901 Exel\"/>
    </mc:Choice>
  </mc:AlternateContent>
  <bookViews>
    <workbookView xWindow="0" yWindow="0" windowWidth="28800" windowHeight="12435" tabRatio="601"/>
  </bookViews>
  <sheets>
    <sheet name="English" sheetId="2" r:id="rId1"/>
    <sheet name="Russian" sheetId="3" r:id="rId2"/>
  </sheets>
  <definedNames>
    <definedName name="_pit1" localSheetId="0">English!$G$131</definedName>
    <definedName name="_pit1" localSheetId="1">Russian!$G$131</definedName>
    <definedName name="_pit1">#REF!</definedName>
    <definedName name="_pit2" localSheetId="0">English!$G$132</definedName>
    <definedName name="_pit2" localSheetId="1">Russian!$G$132</definedName>
    <definedName name="_pit2">#REF!</definedName>
    <definedName name="_pit3" localSheetId="0">English!$G$133</definedName>
    <definedName name="_pit3" localSheetId="1">Russian!$G$133</definedName>
    <definedName name="_pit3">#REF!</definedName>
    <definedName name="_pit4" localSheetId="0">English!$G$134</definedName>
    <definedName name="_pit4" localSheetId="1">Russian!$G$134</definedName>
    <definedName name="_pit4">#REF!</definedName>
    <definedName name="_Regression_Int" localSheetId="0" hidden="1">1</definedName>
    <definedName name="_Regression_Int" localSheetId="1" hidden="1">1</definedName>
    <definedName name="active" localSheetId="0">English!$K$159</definedName>
    <definedName name="active" localSheetId="1">Russian!#REF!</definedName>
    <definedName name="active">#REF!</definedName>
    <definedName name="annular" localSheetId="0">English!#REF!</definedName>
    <definedName name="annular" localSheetId="1">Russian!$Y$12</definedName>
    <definedName name="annular">#REF!</definedName>
    <definedName name="CEC___Bentonite" localSheetId="0">English!#REF!</definedName>
    <definedName name="CEC___Bentonite" localSheetId="1">Russian!$V$29</definedName>
    <definedName name="CEC___Bentonite">#REF!</definedName>
    <definedName name="CEC___Drillsolids" localSheetId="0">English!#REF!</definedName>
    <definedName name="CEC___Drillsolids" localSheetId="1">Russian!$V$28</definedName>
    <definedName name="CEC___Drillsolids">#REF!</definedName>
    <definedName name="circulating" localSheetId="0">English!#REF!</definedName>
    <definedName name="circulating" localSheetId="1">Russian!#REF!</definedName>
    <definedName name="circulating">#REF!</definedName>
    <definedName name="_xlnm.Database" localSheetId="0">English!$B$13:$B$43</definedName>
    <definedName name="_xlnm.Database" localSheetId="1">Russian!$B$13:$B$43</definedName>
    <definedName name="_xlnm.Database">#REF!</definedName>
    <definedName name="geltank" localSheetId="0">English!$G$135</definedName>
    <definedName name="geltank" localSheetId="1">Russian!$G$135</definedName>
    <definedName name="geltank">#REF!</definedName>
    <definedName name="hole" localSheetId="0">English!#REF!</definedName>
    <definedName name="hole" localSheetId="1">Russian!$Y$14</definedName>
    <definedName name="hole">#REF!</definedName>
    <definedName name="OPENHOLE" localSheetId="0">English!#REF!</definedName>
    <definedName name="OPENHOLE" localSheetId="1">Russian!$Z$14</definedName>
    <definedName name="OPENHOLE">#REF!</definedName>
    <definedName name="_xlnm.Print_Area" localSheetId="0">English!$B$1:$O$73,English!$B$75:$L$152</definedName>
    <definedName name="_xlnm.Print_Area" localSheetId="1">Russian!$B$1:$O$73,Russian!$B$75:$L$152</definedName>
    <definedName name="Print_Area_MI" localSheetId="0">English!$B$1:$O$73</definedName>
    <definedName name="Print_Area_MI" localSheetId="1">Russian!$B$1:$O$73</definedName>
    <definedName name="Print_Area_MI">#REF!</definedName>
    <definedName name="slugpit" localSheetId="0">English!$G$136</definedName>
    <definedName name="slugpit" localSheetId="1">Russian!$G$136</definedName>
    <definedName name="slugpit">#REF!</definedName>
    <definedName name="solidspits" localSheetId="0">English!$G$138</definedName>
    <definedName name="solidspits" localSheetId="1">Russian!$G$138</definedName>
    <definedName name="solidspits">#REF!</definedName>
    <definedName name="solver_adj" localSheetId="0" hidden="1">English!$J$29,English!#REF!,English!$J$17,English!#REF!,English!$J$26,English!$J$33</definedName>
    <definedName name="solver_adj" localSheetId="1" hidden="1">Russian!$J$29,Russian!$V$28:$V$29,Russian!$J$17,Russian!$T$28:$T$30,Russian!$J$26,Russian!$J$33</definedName>
    <definedName name="solver_lin" localSheetId="0" hidden="1">0</definedName>
    <definedName name="solver_lin" localSheetId="1" hidden="1">0</definedName>
    <definedName name="solver_num" localSheetId="0" hidden="1">0</definedName>
    <definedName name="solver_num" localSheetId="1" hidden="1">0</definedName>
    <definedName name="solver_opt" localSheetId="0" hidden="1">English!$N$31</definedName>
    <definedName name="solver_opt" localSheetId="1" hidden="1">Russian!$N$31</definedName>
    <definedName name="solver_tmp" localSheetId="0" hidden="1">English!$J$29,English!#REF!,English!$J$17,English!#REF!,English!$J$26,English!$J$33</definedName>
    <definedName name="solver_tmp" localSheetId="1" hidden="1">Russian!$J$29,Russian!$V$28:$V$29,Russian!$J$17,Russian!$T$28:$T$30,Russian!$J$26,Russian!$J$33</definedName>
    <definedName name="solver_typ" localSheetId="0" hidden="1">1</definedName>
    <definedName name="solver_typ" localSheetId="1" hidden="1">1</definedName>
    <definedName name="solver_val" localSheetId="0" hidden="1">0</definedName>
    <definedName name="solver_val" localSheetId="1" hidden="1">0</definedName>
    <definedName name="storage" localSheetId="0">English!$K$160</definedName>
    <definedName name="storage" localSheetId="1">Russian!#REF!</definedName>
    <definedName name="storage">#REF!</definedName>
    <definedName name="TODAYSDATE" localSheetId="0">English!$J$2</definedName>
    <definedName name="TODAYSDATE" localSheetId="1">Russian!$J$2</definedName>
    <definedName name="TODAYSDATE">#REF!</definedName>
    <definedName name="tomorrowsdate" localSheetId="0">English!#REF!</definedName>
    <definedName name="tomorrowsdate" localSheetId="1">Russian!$U$2</definedName>
    <definedName name="tomorrowsdate">#REF!</definedName>
    <definedName name="tomorrowsrepno." localSheetId="0">English!#REF!</definedName>
    <definedName name="tomorrowsrepno." localSheetId="1">Russian!$U$3</definedName>
    <definedName name="tomorrowsrepno.">#REF!</definedName>
    <definedName name="triptank" localSheetId="0">English!$G$137</definedName>
    <definedName name="triptank" localSheetId="1">Russian!$G$137</definedName>
    <definedName name="triptank">#REF!</definedName>
    <definedName name="WEIGHTLGS" localSheetId="0">English!#REF!</definedName>
    <definedName name="WEIGHTLGS" localSheetId="1">Russian!$T$29</definedName>
    <definedName name="WEIGHTLGS">#REF!</definedName>
    <definedName name="WEIGHTMAT" localSheetId="0">English!#REF!</definedName>
    <definedName name="WEIGHTMAT" localSheetId="1">Russian!$T$28</definedName>
    <definedName name="WEIGHTMAT">#REF!</definedName>
    <definedName name="WEIGHTOIL" localSheetId="0">English!#REF!</definedName>
    <definedName name="WEIGHTOIL" localSheetId="1">Russian!$T$30</definedName>
    <definedName name="WEIGHTOIL">#REF!</definedName>
  </definedNames>
  <calcPr calcId="152511"/>
</workbook>
</file>

<file path=xl/calcChain.xml><?xml version="1.0" encoding="utf-8"?>
<calcChain xmlns="http://schemas.openxmlformats.org/spreadsheetml/2006/main">
  <c r="I14" i="3" l="1"/>
  <c r="I15" i="3"/>
  <c r="I16" i="3"/>
  <c r="I17" i="3"/>
  <c r="I18" i="3"/>
  <c r="I19" i="3"/>
  <c r="I20" i="3"/>
  <c r="I21" i="3"/>
  <c r="I22" i="3"/>
  <c r="I23" i="3"/>
  <c r="I13" i="3" l="1"/>
  <c r="B141" i="3"/>
  <c r="D141" i="3"/>
  <c r="E141" i="3"/>
  <c r="F141" i="3"/>
  <c r="G141" i="3"/>
  <c r="B142" i="3"/>
  <c r="D142" i="3"/>
  <c r="E142" i="3"/>
  <c r="F142" i="3"/>
  <c r="G142" i="3"/>
  <c r="B143" i="3"/>
  <c r="D143" i="3"/>
  <c r="E143" i="3"/>
  <c r="F143" i="3"/>
  <c r="G143" i="3"/>
  <c r="B140" i="3"/>
  <c r="N64" i="2"/>
  <c r="D51" i="3"/>
  <c r="J51" i="3"/>
  <c r="L131" i="3"/>
  <c r="J75" i="2"/>
  <c r="K86" i="3"/>
  <c r="K10" i="3"/>
  <c r="I146" i="2"/>
  <c r="I146" i="3"/>
  <c r="C3" i="3"/>
  <c r="E47" i="3"/>
  <c r="E50" i="3"/>
  <c r="D49" i="3"/>
  <c r="K9" i="3"/>
  <c r="K123" i="3"/>
  <c r="K122" i="3"/>
  <c r="K121" i="3"/>
  <c r="K120" i="3"/>
  <c r="K119" i="3"/>
  <c r="K118" i="3"/>
  <c r="K117" i="3"/>
  <c r="K116" i="3"/>
  <c r="K115" i="3"/>
  <c r="K114" i="3"/>
  <c r="K113" i="3"/>
  <c r="K112" i="3"/>
  <c r="K111" i="3"/>
  <c r="K110" i="3"/>
  <c r="K109" i="3"/>
  <c r="K108" i="3"/>
  <c r="K107" i="3"/>
  <c r="K106" i="3"/>
  <c r="K105" i="3"/>
  <c r="K104" i="3"/>
  <c r="K103" i="3"/>
  <c r="K102" i="3"/>
  <c r="K101" i="3"/>
  <c r="K99" i="3"/>
  <c r="K98" i="3"/>
  <c r="K97" i="3"/>
  <c r="K96" i="3"/>
  <c r="K95" i="3"/>
  <c r="K94" i="3"/>
  <c r="K93" i="3"/>
  <c r="K92" i="3"/>
  <c r="K91" i="3"/>
  <c r="K90" i="3"/>
  <c r="K89" i="3"/>
  <c r="K88" i="3"/>
  <c r="K87" i="3"/>
  <c r="K85" i="3"/>
  <c r="K84" i="3"/>
  <c r="K83" i="3"/>
  <c r="K82" i="3"/>
  <c r="K81" i="3"/>
  <c r="K80" i="3"/>
  <c r="K79" i="3"/>
  <c r="J86" i="3"/>
  <c r="F51" i="3"/>
  <c r="D54" i="3"/>
  <c r="D53" i="3"/>
  <c r="D52" i="3"/>
  <c r="D50" i="3"/>
  <c r="D48" i="3"/>
  <c r="D47" i="3"/>
  <c r="E53" i="3"/>
  <c r="E52" i="3"/>
  <c r="E51" i="3"/>
  <c r="G132" i="3"/>
  <c r="G135" i="3"/>
  <c r="I106" i="3"/>
  <c r="G54" i="3"/>
  <c r="F50" i="3"/>
  <c r="F47" i="3"/>
  <c r="F53" i="3"/>
  <c r="L110" i="3"/>
  <c r="L92" i="3"/>
  <c r="I38" i="3"/>
  <c r="M16" i="3"/>
  <c r="K25" i="3"/>
  <c r="G1" i="3"/>
  <c r="O1" i="3"/>
  <c r="L75" i="3"/>
  <c r="K2" i="3"/>
  <c r="M2" i="3"/>
  <c r="O2" i="3"/>
  <c r="K3" i="3"/>
  <c r="C4" i="3"/>
  <c r="I4" i="3"/>
  <c r="C5" i="3"/>
  <c r="I5" i="3"/>
  <c r="N5" i="3"/>
  <c r="C6" i="3"/>
  <c r="D6" i="3"/>
  <c r="I6" i="3"/>
  <c r="O6" i="3"/>
  <c r="C8" i="3"/>
  <c r="J8" i="3"/>
  <c r="K8" i="3"/>
  <c r="C9" i="3"/>
  <c r="E9" i="3"/>
  <c r="G9" i="3"/>
  <c r="J9" i="3"/>
  <c r="C10" i="3"/>
  <c r="E10" i="3"/>
  <c r="G10" i="3"/>
  <c r="J10" i="3"/>
  <c r="O10" i="3"/>
  <c r="C11" i="3"/>
  <c r="E11" i="3"/>
  <c r="G11" i="3"/>
  <c r="J11" i="3"/>
  <c r="K11" i="3"/>
  <c r="M11" i="3"/>
  <c r="J13" i="3"/>
  <c r="K13" i="3"/>
  <c r="M13" i="3"/>
  <c r="J14" i="3"/>
  <c r="K14" i="3"/>
  <c r="M14" i="3"/>
  <c r="J15" i="3"/>
  <c r="K15" i="3"/>
  <c r="M15" i="3"/>
  <c r="O15" i="3"/>
  <c r="J16" i="3"/>
  <c r="K16" i="3"/>
  <c r="J17" i="3"/>
  <c r="K17" i="3"/>
  <c r="J18" i="3"/>
  <c r="K18" i="3"/>
  <c r="J19" i="3"/>
  <c r="K19" i="3"/>
  <c r="N19" i="3"/>
  <c r="J20" i="3"/>
  <c r="K20" i="3"/>
  <c r="J21" i="3"/>
  <c r="K21" i="3"/>
  <c r="J22" i="3"/>
  <c r="K22" i="3"/>
  <c r="J23" i="3"/>
  <c r="K23" i="3"/>
  <c r="M23" i="3"/>
  <c r="O23" i="3"/>
  <c r="I24" i="3"/>
  <c r="J24" i="3"/>
  <c r="K24" i="3"/>
  <c r="M24" i="3"/>
  <c r="O24" i="3"/>
  <c r="H25" i="3"/>
  <c r="I25" i="3"/>
  <c r="J25" i="3"/>
  <c r="M25" i="3"/>
  <c r="O25" i="3"/>
  <c r="I26" i="3"/>
  <c r="J26" i="3"/>
  <c r="K26" i="3"/>
  <c r="I27" i="3"/>
  <c r="J27" i="3"/>
  <c r="K27" i="3"/>
  <c r="M27" i="3"/>
  <c r="N27" i="3"/>
  <c r="O27" i="3"/>
  <c r="I28" i="3"/>
  <c r="J28" i="3"/>
  <c r="K28" i="3"/>
  <c r="I39" i="3"/>
  <c r="I40" i="3"/>
  <c r="J40" i="3"/>
  <c r="K39" i="2"/>
  <c r="K41" i="2"/>
  <c r="O30" i="3"/>
  <c r="K40" i="2"/>
  <c r="K40" i="3"/>
  <c r="I29" i="3"/>
  <c r="J29" i="3"/>
  <c r="K29" i="3"/>
  <c r="I30" i="3"/>
  <c r="J30" i="3"/>
  <c r="K30" i="3"/>
  <c r="I31" i="3"/>
  <c r="J31" i="3"/>
  <c r="K31" i="3"/>
  <c r="I32" i="3"/>
  <c r="J32" i="3"/>
  <c r="K32" i="3"/>
  <c r="I33" i="3"/>
  <c r="J33" i="3"/>
  <c r="K33" i="3"/>
  <c r="I34" i="3"/>
  <c r="J34" i="3"/>
  <c r="K34" i="3"/>
  <c r="I35" i="3"/>
  <c r="J35" i="3"/>
  <c r="K35" i="3"/>
  <c r="M35" i="3"/>
  <c r="N35" i="3"/>
  <c r="O35" i="3"/>
  <c r="I36" i="3"/>
  <c r="J36" i="3"/>
  <c r="K36" i="3"/>
  <c r="M36" i="3"/>
  <c r="N36" i="3"/>
  <c r="O36" i="3"/>
  <c r="I37" i="3"/>
  <c r="J37" i="3"/>
  <c r="K37" i="3"/>
  <c r="M37" i="3"/>
  <c r="N37" i="3"/>
  <c r="O37" i="3"/>
  <c r="H38" i="3"/>
  <c r="J38" i="3"/>
  <c r="K38" i="2"/>
  <c r="K38" i="3"/>
  <c r="M38" i="3"/>
  <c r="N38" i="3"/>
  <c r="O38" i="3"/>
  <c r="P38" i="3"/>
  <c r="G39" i="3"/>
  <c r="H39" i="3"/>
  <c r="H41" i="3"/>
  <c r="H42" i="3"/>
  <c r="M39" i="3"/>
  <c r="N39" i="3"/>
  <c r="O39" i="3"/>
  <c r="G40" i="3"/>
  <c r="H40" i="3"/>
  <c r="M40" i="3"/>
  <c r="N40" i="3"/>
  <c r="O40" i="3"/>
  <c r="M41" i="3"/>
  <c r="N41" i="3"/>
  <c r="O41" i="3"/>
  <c r="G42" i="3"/>
  <c r="O42" i="3"/>
  <c r="I43" i="3"/>
  <c r="J43" i="3"/>
  <c r="K43" i="3"/>
  <c r="I44" i="3"/>
  <c r="J44" i="3"/>
  <c r="K44" i="3"/>
  <c r="J50" i="3"/>
  <c r="M51" i="3"/>
  <c r="K78" i="3"/>
  <c r="K100" i="3"/>
  <c r="K124" i="3"/>
  <c r="K125" i="3"/>
  <c r="K126" i="2"/>
  <c r="K126" i="3"/>
  <c r="K127" i="2"/>
  <c r="K127" i="3"/>
  <c r="K128" i="2"/>
  <c r="K128" i="3"/>
  <c r="M52" i="3"/>
  <c r="O52" i="3"/>
  <c r="M53" i="3"/>
  <c r="O53" i="3"/>
  <c r="M54" i="3"/>
  <c r="O54" i="3"/>
  <c r="M55" i="3"/>
  <c r="O55" i="3"/>
  <c r="O56" i="3"/>
  <c r="O57" i="3"/>
  <c r="M58" i="3"/>
  <c r="N58" i="3"/>
  <c r="O58" i="3"/>
  <c r="B59" i="3"/>
  <c r="M60" i="3"/>
  <c r="N60" i="3"/>
  <c r="O60" i="3"/>
  <c r="M61" i="3"/>
  <c r="N61" i="3"/>
  <c r="O61" i="3"/>
  <c r="M62" i="3"/>
  <c r="N62" i="3"/>
  <c r="O62" i="3"/>
  <c r="M63" i="3"/>
  <c r="N63" i="3"/>
  <c r="O63" i="3"/>
  <c r="N64" i="3"/>
  <c r="B71" i="3"/>
  <c r="C71" i="3"/>
  <c r="D71" i="3"/>
  <c r="B78" i="3"/>
  <c r="E78" i="3"/>
  <c r="F78" i="3"/>
  <c r="G78" i="3"/>
  <c r="H78" i="3"/>
  <c r="I78" i="3"/>
  <c r="J78" i="3"/>
  <c r="N78" i="3"/>
  <c r="P78" i="3"/>
  <c r="B79" i="3"/>
  <c r="E79" i="3"/>
  <c r="F79" i="3"/>
  <c r="G79" i="3"/>
  <c r="H79" i="3"/>
  <c r="I79" i="3"/>
  <c r="B80" i="3"/>
  <c r="E80" i="3"/>
  <c r="F80" i="3"/>
  <c r="G80" i="3"/>
  <c r="H80" i="3"/>
  <c r="I80" i="3"/>
  <c r="B81" i="3"/>
  <c r="E81" i="3"/>
  <c r="F81" i="3"/>
  <c r="G81" i="3"/>
  <c r="H81" i="3"/>
  <c r="I81" i="3"/>
  <c r="B82" i="3"/>
  <c r="E82" i="3"/>
  <c r="F82" i="3"/>
  <c r="G82" i="3"/>
  <c r="H82" i="3"/>
  <c r="I82" i="3"/>
  <c r="B83" i="3"/>
  <c r="E83" i="3"/>
  <c r="F83" i="3"/>
  <c r="G83" i="3"/>
  <c r="H83" i="3"/>
  <c r="I83" i="3"/>
  <c r="B84" i="3"/>
  <c r="E84" i="3"/>
  <c r="F84" i="3"/>
  <c r="G84" i="3"/>
  <c r="H84" i="3"/>
  <c r="I84" i="3"/>
  <c r="L84" i="3"/>
  <c r="B85" i="3"/>
  <c r="E85" i="3"/>
  <c r="F85" i="3"/>
  <c r="G85" i="3"/>
  <c r="H85" i="3"/>
  <c r="I85" i="3"/>
  <c r="J85" i="3"/>
  <c r="B86" i="3"/>
  <c r="E86" i="3"/>
  <c r="F86" i="3"/>
  <c r="G86" i="3"/>
  <c r="H86" i="3"/>
  <c r="I86" i="3"/>
  <c r="B87" i="3"/>
  <c r="E87" i="3"/>
  <c r="F87" i="3"/>
  <c r="G87" i="3"/>
  <c r="H87" i="3"/>
  <c r="I87" i="3"/>
  <c r="B88" i="3"/>
  <c r="E88" i="3"/>
  <c r="F88" i="3"/>
  <c r="G88" i="3"/>
  <c r="H88" i="3"/>
  <c r="I88" i="3"/>
  <c r="B89" i="3"/>
  <c r="E89" i="3"/>
  <c r="F89" i="3"/>
  <c r="G89" i="3"/>
  <c r="H89" i="3"/>
  <c r="I89" i="3"/>
  <c r="B90" i="3"/>
  <c r="E90" i="3"/>
  <c r="F90" i="3"/>
  <c r="G90" i="3"/>
  <c r="H90" i="3"/>
  <c r="I90" i="3"/>
  <c r="B91" i="3"/>
  <c r="E91" i="3"/>
  <c r="F91" i="3"/>
  <c r="G91" i="3"/>
  <c r="H91" i="3"/>
  <c r="I91" i="3"/>
  <c r="B92" i="3"/>
  <c r="E92" i="3"/>
  <c r="F92" i="3"/>
  <c r="G92" i="3"/>
  <c r="H92" i="3"/>
  <c r="I92" i="3"/>
  <c r="B93" i="3"/>
  <c r="E93" i="3"/>
  <c r="F93" i="3"/>
  <c r="G93" i="3"/>
  <c r="H93" i="3"/>
  <c r="I93" i="3"/>
  <c r="B94" i="3"/>
  <c r="E94" i="3"/>
  <c r="F94" i="3"/>
  <c r="G94" i="3"/>
  <c r="H94" i="3"/>
  <c r="I94" i="3"/>
  <c r="J94" i="3"/>
  <c r="B95" i="3"/>
  <c r="E95" i="3"/>
  <c r="F95" i="3"/>
  <c r="G95" i="3"/>
  <c r="H95" i="3"/>
  <c r="I95" i="3"/>
  <c r="L95" i="3"/>
  <c r="B96" i="3"/>
  <c r="E96" i="3"/>
  <c r="F96" i="3"/>
  <c r="G96" i="3"/>
  <c r="H96" i="3"/>
  <c r="I96" i="3"/>
  <c r="L96" i="3"/>
  <c r="B97" i="3"/>
  <c r="E97" i="3"/>
  <c r="F97" i="3"/>
  <c r="G97" i="3"/>
  <c r="H97" i="3"/>
  <c r="I97" i="3"/>
  <c r="L97" i="3"/>
  <c r="B98" i="3"/>
  <c r="E98" i="3"/>
  <c r="F98" i="3"/>
  <c r="G98" i="3"/>
  <c r="H98" i="3"/>
  <c r="I98" i="3"/>
  <c r="L98" i="3"/>
  <c r="B99" i="3"/>
  <c r="E99" i="3"/>
  <c r="F99" i="3"/>
  <c r="G99" i="3"/>
  <c r="H99" i="3"/>
  <c r="I99" i="3"/>
  <c r="B100" i="3"/>
  <c r="E100" i="3"/>
  <c r="F100" i="3"/>
  <c r="G100" i="3"/>
  <c r="H100" i="3"/>
  <c r="I100" i="3"/>
  <c r="L100" i="3"/>
  <c r="B101" i="3"/>
  <c r="E101" i="3"/>
  <c r="F101" i="3"/>
  <c r="G101" i="3"/>
  <c r="H101" i="3"/>
  <c r="I101" i="3"/>
  <c r="L101" i="3"/>
  <c r="B102" i="3"/>
  <c r="E102" i="3"/>
  <c r="F102" i="3"/>
  <c r="G102" i="3"/>
  <c r="H102" i="3"/>
  <c r="I102" i="3"/>
  <c r="J102" i="3"/>
  <c r="B103" i="3"/>
  <c r="E103" i="3"/>
  <c r="F103" i="3"/>
  <c r="G103" i="3"/>
  <c r="H103" i="3"/>
  <c r="I103" i="3"/>
  <c r="L103" i="3"/>
  <c r="B104" i="3"/>
  <c r="E104" i="3"/>
  <c r="F104" i="3"/>
  <c r="G104" i="3"/>
  <c r="H104" i="3"/>
  <c r="I104" i="3"/>
  <c r="L104" i="3"/>
  <c r="B105" i="3"/>
  <c r="E105" i="3"/>
  <c r="F105" i="3"/>
  <c r="G105" i="3"/>
  <c r="H105" i="3"/>
  <c r="I105" i="3"/>
  <c r="J105" i="3"/>
  <c r="B106" i="3"/>
  <c r="E106" i="3"/>
  <c r="F106" i="3"/>
  <c r="G106" i="3"/>
  <c r="H106" i="3"/>
  <c r="L106" i="3"/>
  <c r="B107" i="3"/>
  <c r="E107" i="3"/>
  <c r="F107" i="3"/>
  <c r="G107" i="3"/>
  <c r="H107" i="3"/>
  <c r="I107" i="3"/>
  <c r="L107" i="3"/>
  <c r="B108" i="3"/>
  <c r="E108" i="3"/>
  <c r="F108" i="3"/>
  <c r="G108" i="3"/>
  <c r="H108" i="3"/>
  <c r="I108" i="3"/>
  <c r="L108" i="3"/>
  <c r="B109" i="3"/>
  <c r="E109" i="3"/>
  <c r="F109" i="3"/>
  <c r="G109" i="3"/>
  <c r="H109" i="3"/>
  <c r="I109" i="3"/>
  <c r="B110" i="3"/>
  <c r="E110" i="3"/>
  <c r="F110" i="3"/>
  <c r="G110" i="3"/>
  <c r="H110" i="3"/>
  <c r="I110" i="3"/>
  <c r="B111" i="3"/>
  <c r="E111" i="3"/>
  <c r="F111" i="3"/>
  <c r="G111" i="3"/>
  <c r="H111" i="3"/>
  <c r="I111" i="3"/>
  <c r="L111" i="3"/>
  <c r="B112" i="3"/>
  <c r="E112" i="3"/>
  <c r="F112" i="3"/>
  <c r="G112" i="3"/>
  <c r="H112" i="3"/>
  <c r="I112" i="3"/>
  <c r="J112" i="3"/>
  <c r="B113" i="3"/>
  <c r="E113" i="3"/>
  <c r="F113" i="3"/>
  <c r="G113" i="3"/>
  <c r="H113" i="3"/>
  <c r="I113" i="3"/>
  <c r="L113" i="3"/>
  <c r="B114" i="3"/>
  <c r="E114" i="3"/>
  <c r="F114" i="3"/>
  <c r="G114" i="3"/>
  <c r="H114" i="3"/>
  <c r="I114" i="3"/>
  <c r="B115" i="3"/>
  <c r="E115" i="3"/>
  <c r="F115" i="3"/>
  <c r="G115" i="3"/>
  <c r="H115" i="3"/>
  <c r="I115" i="3"/>
  <c r="L115" i="3"/>
  <c r="B116" i="3"/>
  <c r="E116" i="3"/>
  <c r="F116" i="3"/>
  <c r="G116" i="3"/>
  <c r="H116" i="3"/>
  <c r="I116" i="3"/>
  <c r="L116" i="3"/>
  <c r="B117" i="3"/>
  <c r="E117" i="3"/>
  <c r="F117" i="3"/>
  <c r="G117" i="3"/>
  <c r="H117" i="3"/>
  <c r="I117" i="3"/>
  <c r="J117" i="3"/>
  <c r="B118" i="3"/>
  <c r="E118" i="3"/>
  <c r="F118" i="3"/>
  <c r="G118" i="3"/>
  <c r="H118" i="3"/>
  <c r="I118" i="3"/>
  <c r="L118" i="3"/>
  <c r="B119" i="3"/>
  <c r="E119" i="3"/>
  <c r="F119" i="3"/>
  <c r="G119" i="3"/>
  <c r="H119" i="3"/>
  <c r="I119" i="3"/>
  <c r="L119" i="3"/>
  <c r="B120" i="3"/>
  <c r="E120" i="3"/>
  <c r="F120" i="3"/>
  <c r="G120" i="3"/>
  <c r="H120" i="3"/>
  <c r="I120" i="3"/>
  <c r="B121" i="3"/>
  <c r="E121" i="3"/>
  <c r="F121" i="3"/>
  <c r="G121" i="3"/>
  <c r="H121" i="3"/>
  <c r="I121" i="3"/>
  <c r="B122" i="3"/>
  <c r="E122" i="3"/>
  <c r="F122" i="3"/>
  <c r="G122" i="3"/>
  <c r="H122" i="3"/>
  <c r="I122" i="3"/>
  <c r="B123" i="3"/>
  <c r="E123" i="3"/>
  <c r="F123" i="3"/>
  <c r="G123" i="3"/>
  <c r="H123" i="3"/>
  <c r="I123" i="3"/>
  <c r="J123" i="3"/>
  <c r="B124" i="3"/>
  <c r="E124" i="3"/>
  <c r="F124" i="3"/>
  <c r="G124" i="3"/>
  <c r="H124" i="3"/>
  <c r="I124" i="3"/>
  <c r="L124" i="3"/>
  <c r="B125" i="3"/>
  <c r="E125" i="3"/>
  <c r="F125" i="3"/>
  <c r="G125" i="3"/>
  <c r="H125" i="3"/>
  <c r="I125" i="3"/>
  <c r="B126" i="3"/>
  <c r="E126" i="3"/>
  <c r="F126" i="3"/>
  <c r="G126" i="3"/>
  <c r="H126" i="3"/>
  <c r="I126" i="3"/>
  <c r="J126" i="2"/>
  <c r="L126" i="2"/>
  <c r="L126" i="3"/>
  <c r="B127" i="3"/>
  <c r="E127" i="3"/>
  <c r="F127" i="3"/>
  <c r="G127" i="3"/>
  <c r="H127" i="3"/>
  <c r="I127" i="3"/>
  <c r="J127" i="2"/>
  <c r="L127" i="2"/>
  <c r="L127" i="3"/>
  <c r="B128" i="3"/>
  <c r="E128" i="3"/>
  <c r="F128" i="3"/>
  <c r="G128" i="3"/>
  <c r="H128" i="3"/>
  <c r="I128" i="3"/>
  <c r="J128" i="2"/>
  <c r="L128" i="2"/>
  <c r="L128" i="3"/>
  <c r="B129" i="3"/>
  <c r="E129" i="3"/>
  <c r="F129" i="3"/>
  <c r="G129" i="3"/>
  <c r="H129" i="3"/>
  <c r="I129" i="3"/>
  <c r="J129" i="3"/>
  <c r="K129" i="3"/>
  <c r="L129" i="3"/>
  <c r="B130" i="3"/>
  <c r="C130" i="3"/>
  <c r="D130" i="3"/>
  <c r="E130" i="3"/>
  <c r="F130" i="3"/>
  <c r="G130" i="3"/>
  <c r="J130" i="3"/>
  <c r="K130" i="3"/>
  <c r="B131" i="3"/>
  <c r="D131" i="3"/>
  <c r="E131" i="3"/>
  <c r="F131" i="3"/>
  <c r="J131" i="3"/>
  <c r="K131" i="3"/>
  <c r="B132" i="3"/>
  <c r="D132" i="3"/>
  <c r="E132" i="3"/>
  <c r="F132" i="3"/>
  <c r="J132" i="3"/>
  <c r="K132" i="3"/>
  <c r="B133" i="3"/>
  <c r="D133" i="3"/>
  <c r="E133" i="3"/>
  <c r="F133" i="3"/>
  <c r="J133" i="3"/>
  <c r="K133" i="3"/>
  <c r="B134" i="3"/>
  <c r="D134" i="3"/>
  <c r="E134" i="3"/>
  <c r="F134" i="3"/>
  <c r="H134" i="3"/>
  <c r="I134" i="3"/>
  <c r="J134" i="3"/>
  <c r="K134" i="3"/>
  <c r="L134" i="3"/>
  <c r="B135" i="3"/>
  <c r="D135" i="3"/>
  <c r="E135" i="3"/>
  <c r="F135" i="3"/>
  <c r="I135" i="3"/>
  <c r="J135" i="3"/>
  <c r="K135" i="3"/>
  <c r="L135" i="3"/>
  <c r="B136" i="3"/>
  <c r="D136" i="3"/>
  <c r="E136" i="3"/>
  <c r="F136" i="3"/>
  <c r="I136" i="3"/>
  <c r="J136" i="3"/>
  <c r="K136" i="3"/>
  <c r="L136" i="3"/>
  <c r="B137" i="3"/>
  <c r="D137" i="3"/>
  <c r="E137" i="3"/>
  <c r="F137" i="3"/>
  <c r="I137" i="3"/>
  <c r="J137" i="3"/>
  <c r="K137" i="3"/>
  <c r="L137" i="3"/>
  <c r="B138" i="3"/>
  <c r="D138" i="3"/>
  <c r="E138" i="3"/>
  <c r="F138" i="3"/>
  <c r="I138" i="3"/>
  <c r="J138" i="3"/>
  <c r="K138" i="3"/>
  <c r="L138" i="3"/>
  <c r="B139" i="3"/>
  <c r="D139" i="3"/>
  <c r="E139" i="3"/>
  <c r="F139" i="3"/>
  <c r="H139" i="3"/>
  <c r="I139" i="3"/>
  <c r="J139" i="3"/>
  <c r="K139" i="3"/>
  <c r="L139" i="3"/>
  <c r="D140" i="3"/>
  <c r="E140" i="3"/>
  <c r="F140" i="3"/>
  <c r="H140" i="3"/>
  <c r="I140" i="3"/>
  <c r="J140" i="3"/>
  <c r="K140" i="3"/>
  <c r="L140" i="3"/>
  <c r="I141" i="3"/>
  <c r="J141" i="3"/>
  <c r="K141" i="3"/>
  <c r="L141" i="3"/>
  <c r="I142" i="3"/>
  <c r="J142" i="3"/>
  <c r="K142" i="3"/>
  <c r="L142" i="3"/>
  <c r="I143" i="3"/>
  <c r="J143" i="3"/>
  <c r="K143" i="3"/>
  <c r="L143" i="3"/>
  <c r="B144" i="3"/>
  <c r="C144" i="3"/>
  <c r="D144" i="3"/>
  <c r="E144" i="3"/>
  <c r="F144" i="3"/>
  <c r="G144" i="3"/>
  <c r="I144" i="3"/>
  <c r="J144" i="3"/>
  <c r="K144" i="3"/>
  <c r="L144" i="3"/>
  <c r="B145" i="3"/>
  <c r="C145" i="3"/>
  <c r="D145" i="3"/>
  <c r="E145" i="3"/>
  <c r="F145" i="3"/>
  <c r="G145" i="3"/>
  <c r="I145" i="3"/>
  <c r="J145" i="3"/>
  <c r="K145" i="3"/>
  <c r="L145" i="3"/>
  <c r="C146" i="3"/>
  <c r="D146" i="3"/>
  <c r="E146" i="3"/>
  <c r="F146" i="3"/>
  <c r="G146" i="3"/>
  <c r="H146" i="3"/>
  <c r="J146" i="3"/>
  <c r="K146" i="3"/>
  <c r="L146" i="3"/>
  <c r="D147" i="3"/>
  <c r="H147" i="3"/>
  <c r="I147" i="3"/>
  <c r="J147" i="3"/>
  <c r="K147" i="3"/>
  <c r="L147" i="3"/>
  <c r="D148" i="3"/>
  <c r="H148" i="3"/>
  <c r="I148" i="3"/>
  <c r="J148" i="3"/>
  <c r="K148" i="3"/>
  <c r="L148" i="3"/>
  <c r="D149" i="3"/>
  <c r="H149" i="3"/>
  <c r="I149" i="3"/>
  <c r="J149" i="3"/>
  <c r="K149" i="3"/>
  <c r="L149" i="3"/>
  <c r="D150" i="3"/>
  <c r="E150" i="3"/>
  <c r="H150" i="3"/>
  <c r="I150" i="3"/>
  <c r="J150" i="3"/>
  <c r="K150" i="3"/>
  <c r="L150" i="3"/>
  <c r="D151" i="3"/>
  <c r="H151" i="3"/>
  <c r="I151" i="3"/>
  <c r="J151" i="3"/>
  <c r="K151" i="3"/>
  <c r="L151" i="3"/>
  <c r="D152" i="3"/>
  <c r="H152" i="2"/>
  <c r="H152" i="3"/>
  <c r="J152" i="3"/>
  <c r="K152" i="3"/>
  <c r="L152" i="3"/>
  <c r="H25" i="2"/>
  <c r="H38" i="2"/>
  <c r="G39" i="2"/>
  <c r="H39" i="2"/>
  <c r="H41" i="2"/>
  <c r="H42" i="2"/>
  <c r="G40" i="2"/>
  <c r="H40" i="2"/>
  <c r="G42" i="2"/>
  <c r="G139" i="3"/>
  <c r="G140" i="3"/>
  <c r="K160" i="2"/>
  <c r="K161" i="2"/>
  <c r="M161" i="2"/>
  <c r="N78" i="2"/>
  <c r="J124" i="3"/>
  <c r="J126" i="3"/>
  <c r="L85" i="3"/>
  <c r="L123" i="3"/>
  <c r="J115" i="3"/>
  <c r="J95" i="3"/>
  <c r="G133" i="3"/>
  <c r="J111" i="3"/>
  <c r="J84" i="3"/>
  <c r="L78" i="3"/>
  <c r="F48" i="3"/>
  <c r="F49" i="3"/>
  <c r="J118" i="3"/>
  <c r="J107" i="3"/>
  <c r="J110" i="3"/>
  <c r="O16" i="2"/>
  <c r="O16" i="3"/>
  <c r="I41" i="3"/>
  <c r="N43" i="3"/>
  <c r="G136" i="3"/>
  <c r="L94" i="3"/>
  <c r="L117" i="3"/>
  <c r="L86" i="3"/>
  <c r="J119" i="3"/>
  <c r="J2" i="3"/>
  <c r="J75" i="3"/>
  <c r="O29" i="3"/>
  <c r="F54" i="3"/>
  <c r="G138" i="3"/>
  <c r="F52" i="3"/>
  <c r="L102" i="3"/>
  <c r="J113" i="3"/>
  <c r="L105" i="3"/>
  <c r="J104" i="3"/>
  <c r="J96" i="3"/>
  <c r="J91" i="3"/>
  <c r="J108" i="3"/>
  <c r="L112" i="3"/>
  <c r="J92" i="3"/>
  <c r="J116" i="3"/>
  <c r="J106" i="3"/>
  <c r="O31" i="3"/>
  <c r="O28" i="3"/>
  <c r="L93" i="3"/>
  <c r="J93" i="3"/>
  <c r="O43" i="3"/>
  <c r="O44" i="3"/>
  <c r="J39" i="3"/>
  <c r="J41" i="3"/>
  <c r="J79" i="3"/>
  <c r="N42" i="3"/>
  <c r="J125" i="3"/>
  <c r="L125" i="3"/>
  <c r="J103" i="3"/>
  <c r="J100" i="3"/>
  <c r="J98" i="3"/>
  <c r="J82" i="3"/>
  <c r="L82" i="3"/>
  <c r="L79" i="3"/>
  <c r="M42" i="3"/>
  <c r="O8" i="3"/>
  <c r="N30" i="3"/>
  <c r="N28" i="3"/>
  <c r="O32" i="3"/>
  <c r="O33" i="3"/>
  <c r="O34" i="3"/>
  <c r="N29" i="3"/>
  <c r="J121" i="3"/>
  <c r="L121" i="3"/>
  <c r="J88" i="3"/>
  <c r="L88" i="3"/>
  <c r="K163" i="2"/>
  <c r="K164" i="2"/>
  <c r="K165" i="2"/>
  <c r="L122" i="3"/>
  <c r="J122" i="3"/>
  <c r="J109" i="3"/>
  <c r="L109" i="3"/>
  <c r="L89" i="3"/>
  <c r="J89" i="3"/>
  <c r="J81" i="3"/>
  <c r="L81" i="3"/>
  <c r="G137" i="3"/>
  <c r="J52" i="3"/>
  <c r="L114" i="3"/>
  <c r="J114" i="3"/>
  <c r="J80" i="3"/>
  <c r="J101" i="3"/>
  <c r="J99" i="3"/>
  <c r="L99" i="3"/>
  <c r="J90" i="3"/>
  <c r="L90" i="3"/>
  <c r="J97" i="3"/>
  <c r="M160" i="2"/>
  <c r="L120" i="3"/>
  <c r="J120" i="3"/>
  <c r="J87" i="3"/>
  <c r="L87" i="3"/>
  <c r="L83" i="3"/>
  <c r="J83" i="3"/>
  <c r="G134" i="3"/>
  <c r="M29" i="3"/>
  <c r="M30" i="3"/>
  <c r="E149" i="3"/>
  <c r="M10" i="3"/>
  <c r="M28" i="3"/>
  <c r="E148" i="3"/>
  <c r="E151" i="3"/>
  <c r="L80" i="3"/>
  <c r="J53" i="3"/>
  <c r="G131" i="3"/>
  <c r="M8" i="3"/>
  <c r="M32" i="3"/>
  <c r="M31" i="3"/>
  <c r="M33" i="3"/>
  <c r="M34" i="3"/>
  <c r="E147" i="3"/>
  <c r="N45" i="2"/>
  <c r="N45" i="3"/>
  <c r="J128" i="3"/>
  <c r="J127" i="3"/>
  <c r="J42" i="3"/>
  <c r="N47" i="2"/>
  <c r="K167" i="2"/>
  <c r="K166" i="2"/>
  <c r="K41" i="3"/>
  <c r="K42" i="2"/>
  <c r="K42" i="3"/>
  <c r="I42" i="3"/>
  <c r="L130" i="2"/>
  <c r="E54" i="3"/>
  <c r="O47" i="2"/>
  <c r="O48" i="2"/>
  <c r="O48" i="3"/>
  <c r="K39" i="3"/>
  <c r="M18" i="2"/>
  <c r="M18" i="3"/>
  <c r="O45" i="2"/>
  <c r="O45" i="3"/>
  <c r="I152" i="3"/>
  <c r="O18" i="2"/>
  <c r="O46" i="2"/>
  <c r="O46" i="3"/>
  <c r="M9" i="3"/>
  <c r="M43" i="3"/>
  <c r="M47" i="2"/>
  <c r="M47" i="3" s="1"/>
  <c r="M45" i="2"/>
  <c r="L91" i="3"/>
  <c r="L133" i="2"/>
  <c r="L133" i="3"/>
  <c r="N21" i="2"/>
  <c r="N21" i="3"/>
  <c r="J54" i="3"/>
  <c r="N46" i="2"/>
  <c r="N46" i="3"/>
  <c r="N48" i="2"/>
  <c r="N48" i="3"/>
  <c r="N47" i="3"/>
  <c r="L130" i="3"/>
  <c r="L132" i="3"/>
  <c r="K169" i="2"/>
  <c r="K170" i="2"/>
  <c r="K168" i="2"/>
  <c r="O47" i="3"/>
  <c r="O18" i="3"/>
  <c r="N44" i="3"/>
  <c r="M44" i="3"/>
  <c r="O9" i="3"/>
  <c r="N20" i="2"/>
  <c r="N20" i="3"/>
  <c r="N32" i="3"/>
  <c r="N31" i="3"/>
  <c r="M46" i="2"/>
  <c r="M46" i="3" s="1"/>
  <c r="M45" i="3"/>
  <c r="E152" i="3"/>
  <c r="D154" i="2"/>
  <c r="F154" i="2"/>
  <c r="N33" i="3"/>
  <c r="N34" i="3"/>
  <c r="M48" i="2" l="1"/>
  <c r="M48" i="3" s="1"/>
</calcChain>
</file>

<file path=xl/comments1.xml><?xml version="1.0" encoding="utf-8"?>
<comments xmlns="http://schemas.openxmlformats.org/spreadsheetml/2006/main">
  <authors>
    <author>Levent</author>
  </authors>
  <commentList>
    <comment ref="I147" authorId="0" shapeId="0">
      <text>
        <r>
          <rPr>
            <b/>
            <sz val="8"/>
            <color indexed="81"/>
            <rFont val="Tahoma"/>
            <family val="2"/>
            <charset val="204"/>
          </rPr>
          <t>Levent:</t>
        </r>
        <r>
          <rPr>
            <sz val="8"/>
            <color indexed="81"/>
            <rFont val="Tahoma"/>
            <family val="2"/>
            <charset val="204"/>
          </rPr>
          <t xml:space="preserve">
Beginning of a new section, the value should be either zero or the volume carried over from previous section.
When you press the botton new rep. Todays ending volume will be carried over to tomorrow as Tot Starting Vol.</t>
        </r>
      </text>
    </comment>
  </commentList>
</comments>
</file>

<file path=xl/comments2.xml><?xml version="1.0" encoding="utf-8"?>
<comments xmlns="http://schemas.openxmlformats.org/spreadsheetml/2006/main">
  <authors>
    <author>Levent</author>
  </authors>
  <commentList>
    <comment ref="J51" authorId="0" shapeId="0">
      <text>
        <r>
          <rPr>
            <b/>
            <sz val="8"/>
            <color indexed="81"/>
            <rFont val="Tahoma"/>
            <family val="2"/>
            <charset val="204"/>
          </rPr>
          <t>Levent:</t>
        </r>
        <r>
          <rPr>
            <sz val="8"/>
            <color indexed="81"/>
            <rFont val="Tahoma"/>
            <family val="2"/>
            <charset val="204"/>
          </rPr>
          <t xml:space="preserve">
Ask about the days from the last rig release, change the formula accordingly.</t>
        </r>
      </text>
    </comment>
    <comment ref="I147" authorId="0" shapeId="0">
      <text>
        <r>
          <rPr>
            <b/>
            <sz val="8"/>
            <color indexed="81"/>
            <rFont val="Tahoma"/>
            <family val="2"/>
            <charset val="204"/>
          </rPr>
          <t>Levent:</t>
        </r>
        <r>
          <rPr>
            <sz val="8"/>
            <color indexed="81"/>
            <rFont val="Tahoma"/>
            <family val="2"/>
            <charset val="204"/>
          </rPr>
          <t xml:space="preserve">
Beginning of a new section, the value should be either zero or the volume carried over from previous section.
When you press the botton new rep. Todays ending volume will be carried over to tomorrow as Tot Starting Vol.</t>
        </r>
      </text>
    </comment>
  </commentList>
</comments>
</file>

<file path=xl/sharedStrings.xml><?xml version="1.0" encoding="utf-8"?>
<sst xmlns="http://schemas.openxmlformats.org/spreadsheetml/2006/main" count="488" uniqueCount="377">
  <si>
    <t xml:space="preserve"> </t>
  </si>
  <si>
    <t xml:space="preserve">       </t>
  </si>
  <si>
    <t>DRILLING MUD REPORT No.</t>
  </si>
  <si>
    <t>API</t>
  </si>
  <si>
    <t>State</t>
  </si>
  <si>
    <t xml:space="preserve"> Date      </t>
  </si>
  <si>
    <t>WELL</t>
  </si>
  <si>
    <t xml:space="preserve"> Spud Date  </t>
  </si>
  <si>
    <t>Operator</t>
  </si>
  <si>
    <t xml:space="preserve"> Contractor  </t>
  </si>
  <si>
    <t xml:space="preserve"> Report For</t>
  </si>
  <si>
    <t>Well Name and No.</t>
  </si>
  <si>
    <t xml:space="preserve"> Field or Block No.  </t>
  </si>
  <si>
    <t>Drilling Assembly</t>
  </si>
  <si>
    <t>Casing</t>
  </si>
  <si>
    <t xml:space="preserve"> Bit Size</t>
  </si>
  <si>
    <t xml:space="preserve"> Hole</t>
  </si>
  <si>
    <t>Active</t>
  </si>
  <si>
    <t xml:space="preserve"> Type  </t>
  </si>
  <si>
    <t xml:space="preserve"> Length</t>
  </si>
  <si>
    <t xml:space="preserve"> Circ Vol</t>
  </si>
  <si>
    <t>ANN VOL</t>
  </si>
  <si>
    <t xml:space="preserve"> Interm</t>
  </si>
  <si>
    <t xml:space="preserve"> Storage</t>
  </si>
  <si>
    <t>Weight sg</t>
  </si>
  <si>
    <t xml:space="preserve"> Length </t>
  </si>
  <si>
    <t xml:space="preserve"> Mud Type</t>
  </si>
  <si>
    <t>Mud Properties</t>
  </si>
  <si>
    <t>Circulation Data</t>
  </si>
  <si>
    <t xml:space="preserve"> Sample From</t>
  </si>
  <si>
    <t xml:space="preserve"> Pump Size</t>
  </si>
  <si>
    <t xml:space="preserve"> Time Sample Taken</t>
  </si>
  <si>
    <t xml:space="preserve"> Make/Model</t>
  </si>
  <si>
    <t>SPM</t>
  </si>
  <si>
    <t xml:space="preserve"> Bbl/Min</t>
  </si>
  <si>
    <t>GPM</t>
  </si>
  <si>
    <t xml:space="preserve"> Weight  ppg</t>
  </si>
  <si>
    <t xml:space="preserve"> Funnel Viscosity (sec/qt) </t>
  </si>
  <si>
    <t xml:space="preserve"> DP</t>
  </si>
  <si>
    <t>DC</t>
  </si>
  <si>
    <t xml:space="preserve"> BTMS Up (Min)</t>
  </si>
  <si>
    <t xml:space="preserve"> Total Circ (Min)</t>
  </si>
  <si>
    <t xml:space="preserve"> Filtrate (cc/30 min)</t>
  </si>
  <si>
    <t xml:space="preserve">       Mud Property Specifications</t>
  </si>
  <si>
    <t xml:space="preserve"> Weight  </t>
  </si>
  <si>
    <t>6RPM</t>
  </si>
  <si>
    <t xml:space="preserve"> Filtrate  </t>
  </si>
  <si>
    <t xml:space="preserve"> Solids Content (% by Vol)</t>
  </si>
  <si>
    <t xml:space="preserve"> PV </t>
  </si>
  <si>
    <t xml:space="preserve"> YP  </t>
  </si>
  <si>
    <t xml:space="preserve"> Liquid Content (% Vol)     WATER</t>
  </si>
  <si>
    <t xml:space="preserve">   Additional Data</t>
  </si>
  <si>
    <t xml:space="preserve"> Time</t>
  </si>
  <si>
    <t xml:space="preserve"> Sand Content (% Vol) In the suction</t>
  </si>
  <si>
    <t xml:space="preserve"> % LGS</t>
  </si>
  <si>
    <t xml:space="preserve"> Methylene Blue Capacity (lb/bbl)</t>
  </si>
  <si>
    <t xml:space="preserve"> pH</t>
  </si>
  <si>
    <t xml:space="preserve"> Alkalinity Mud (Pm) cc N50 Acid</t>
  </si>
  <si>
    <t xml:space="preserve"> PPB Bent</t>
  </si>
  <si>
    <t xml:space="preserve"> Alkalinity Filtrate (Pf/Mf) cc N50 Acid</t>
  </si>
  <si>
    <t xml:space="preserve"> % Bent</t>
  </si>
  <si>
    <t xml:space="preserve"> Chloride (mg/l)</t>
  </si>
  <si>
    <t xml:space="preserve"> % DS</t>
  </si>
  <si>
    <t xml:space="preserve"> Total Hardness (mg/l)</t>
  </si>
  <si>
    <t xml:space="preserve"> PPB DS</t>
  </si>
  <si>
    <t xml:space="preserve"> Calcium (mg/l)</t>
  </si>
  <si>
    <t xml:space="preserve"> 600 rpm</t>
  </si>
  <si>
    <t xml:space="preserve"> 300 rpm</t>
  </si>
  <si>
    <t xml:space="preserve"> 200 rpm</t>
  </si>
  <si>
    <t xml:space="preserve"> 100 rpm</t>
  </si>
  <si>
    <t xml:space="preserve"> Brine phase correction factor (volume increase)</t>
  </si>
  <si>
    <t xml:space="preserve"> Brine phase sg</t>
  </si>
  <si>
    <t xml:space="preserve"> Liquid content (% by Vol - corrected for salt)</t>
  </si>
  <si>
    <t xml:space="preserve"> Average SG solids</t>
  </si>
  <si>
    <t xml:space="preserve"> Na</t>
  </si>
  <si>
    <t xml:space="preserve"> Sulfite (mg/l)</t>
  </si>
  <si>
    <t xml:space="preserve"> Ka</t>
  </si>
  <si>
    <t xml:space="preserve"> Resistivity</t>
  </si>
  <si>
    <t xml:space="preserve"> Va (ft/sec)</t>
  </si>
  <si>
    <t>Daily Liquid Balance</t>
  </si>
  <si>
    <t>BIT INFORMATION</t>
  </si>
  <si>
    <t xml:space="preserve"> Eff Vis DC</t>
  </si>
  <si>
    <t>VOLUME MIXED</t>
  </si>
  <si>
    <t>DAILY</t>
  </si>
  <si>
    <t>PREV.</t>
  </si>
  <si>
    <t>SECTION CUM.</t>
  </si>
  <si>
    <t xml:space="preserve"> Size</t>
  </si>
  <si>
    <t xml:space="preserve"> W.O.B.</t>
  </si>
  <si>
    <t xml:space="preserve"> Rn (Dc)</t>
  </si>
  <si>
    <t xml:space="preserve"> Type</t>
  </si>
  <si>
    <t xml:space="preserve"> Rot Hrs</t>
  </si>
  <si>
    <t xml:space="preserve"> Vc (ft/min)</t>
  </si>
  <si>
    <t>Drillwater</t>
  </si>
  <si>
    <t xml:space="preserve"> Number</t>
  </si>
  <si>
    <t xml:space="preserve"> R.P.M.</t>
  </si>
  <si>
    <t xml:space="preserve"> Qc (gpm)</t>
  </si>
  <si>
    <t>Premix</t>
  </si>
  <si>
    <t xml:space="preserve"> Depth In</t>
  </si>
  <si>
    <t>TFA</t>
  </si>
  <si>
    <t xml:space="preserve">      Solids Control Equipment</t>
  </si>
  <si>
    <t>Total mixed</t>
  </si>
  <si>
    <t>SIZE</t>
  </si>
  <si>
    <t>HRS</t>
  </si>
  <si>
    <t>S'face Equip Losses</t>
  </si>
  <si>
    <t xml:space="preserve">Volume Dumped </t>
  </si>
  <si>
    <t>Lost Downhole</t>
  </si>
  <si>
    <t>Daily Mud Cost</t>
  </si>
  <si>
    <t>Total Losses</t>
  </si>
  <si>
    <t>Total Mud Cost</t>
  </si>
  <si>
    <t xml:space="preserve"> Desander</t>
  </si>
  <si>
    <t>Operations Summary :</t>
  </si>
  <si>
    <t>Daily Material Balance Cost and Volumes</t>
  </si>
  <si>
    <t>Opening</t>
  </si>
  <si>
    <t/>
  </si>
  <si>
    <t>Daily</t>
  </si>
  <si>
    <t>Closing</t>
  </si>
  <si>
    <t>Inventory</t>
  </si>
  <si>
    <t xml:space="preserve"> Product</t>
  </si>
  <si>
    <t>Unit</t>
  </si>
  <si>
    <t>Cost</t>
  </si>
  <si>
    <t>Balance</t>
  </si>
  <si>
    <t>Rec'd</t>
  </si>
  <si>
    <t>Use</t>
  </si>
  <si>
    <t>Value</t>
  </si>
  <si>
    <t xml:space="preserve"> DAILY COST</t>
  </si>
  <si>
    <t xml:space="preserve"> PREVIOUS COST</t>
  </si>
  <si>
    <t xml:space="preserve"> CUMULATIVE COST</t>
  </si>
  <si>
    <t xml:space="preserve"> INVENTORY VALUE</t>
  </si>
  <si>
    <t>OTHER</t>
  </si>
  <si>
    <t>TRIP</t>
  </si>
  <si>
    <t>SHAKERS</t>
  </si>
  <si>
    <t>S.C.</t>
  </si>
  <si>
    <t>TOTAL</t>
  </si>
  <si>
    <t>CENT</t>
  </si>
  <si>
    <t>DUMP</t>
  </si>
  <si>
    <t>HOLE</t>
  </si>
  <si>
    <t>TOT.STARTING VOL</t>
  </si>
  <si>
    <t>ACTIVE SYSTEM</t>
  </si>
  <si>
    <t>TOTAL PIT VOLUME</t>
  </si>
  <si>
    <t>TOTAL  VOLUME</t>
  </si>
  <si>
    <t>ENDING .VOL.</t>
  </si>
  <si>
    <r>
      <t>Engineer</t>
    </r>
    <r>
      <rPr>
        <b/>
        <sz val="8"/>
        <rFont val="Arial"/>
        <family val="2"/>
        <charset val="204"/>
      </rPr>
      <t xml:space="preserve"> : </t>
    </r>
  </si>
  <si>
    <t>HOLE LOSSES</t>
  </si>
  <si>
    <t>SURFACE  LOSSES</t>
  </si>
  <si>
    <t>Country:</t>
  </si>
  <si>
    <t xml:space="preserve"> Depth       MD (m.)</t>
  </si>
  <si>
    <t>Set @ (M.)</t>
  </si>
  <si>
    <t xml:space="preserve"> Weight in S.G.</t>
  </si>
  <si>
    <t xml:space="preserve"> Cake Thickness (32nd in API)</t>
  </si>
  <si>
    <t>Mud Volume (cu.m)</t>
  </si>
  <si>
    <t>LINES</t>
  </si>
  <si>
    <t>CENTRIFUGE 1</t>
  </si>
  <si>
    <t>CENTRIFUGE 2</t>
  </si>
  <si>
    <t xml:space="preserve"> CENTRIFUGE 1</t>
  </si>
  <si>
    <t xml:space="preserve"> State/County  </t>
  </si>
  <si>
    <t xml:space="preserve"> SHAKER # 1</t>
  </si>
  <si>
    <t xml:space="preserve"> SHAKER # 2</t>
  </si>
  <si>
    <t>PITS</t>
  </si>
  <si>
    <t>RESERVE</t>
  </si>
  <si>
    <t xml:space="preserve"> KCL % (WT)</t>
  </si>
  <si>
    <t>Bbl/hr</t>
  </si>
  <si>
    <t>Volume lost via UF's (Cu.m)</t>
  </si>
  <si>
    <r>
      <t xml:space="preserve"> Yield Point (lb/100 ft</t>
    </r>
    <r>
      <rPr>
        <vertAlign val="superscript"/>
        <sz val="10"/>
        <rFont val="Arial"/>
        <family val="2"/>
      </rPr>
      <t>2</t>
    </r>
    <r>
      <rPr>
        <sz val="10"/>
        <rFont val="Arial"/>
        <family val="2"/>
      </rPr>
      <t>)</t>
    </r>
  </si>
  <si>
    <r>
      <t xml:space="preserve"> Gel Strength (lb/100 ft</t>
    </r>
    <r>
      <rPr>
        <vertAlign val="superscript"/>
        <sz val="10"/>
        <rFont val="Arial"/>
        <family val="2"/>
      </rPr>
      <t>2</t>
    </r>
    <r>
      <rPr>
        <sz val="10"/>
        <rFont val="Arial"/>
        <family val="2"/>
      </rPr>
      <t>)      10 sec/10 min</t>
    </r>
  </si>
  <si>
    <t xml:space="preserve"> Potassium Ion Concentration x 1000</t>
  </si>
  <si>
    <t>m3</t>
  </si>
  <si>
    <r>
      <t>m</t>
    </r>
    <r>
      <rPr>
        <b/>
        <vertAlign val="superscript"/>
        <sz val="9"/>
        <rFont val="Arial"/>
        <family val="2"/>
      </rPr>
      <t>3</t>
    </r>
  </si>
  <si>
    <t xml:space="preserve"> Liquid Content (% Vol)     Oil</t>
  </si>
  <si>
    <t>MISSING VOL=</t>
  </si>
  <si>
    <t>DAILY VOLUMES ANALYSIS (cu.m)</t>
  </si>
  <si>
    <t>BBL</t>
  </si>
  <si>
    <t>cuM</t>
  </si>
  <si>
    <t xml:space="preserve"> PHPA (lb/bbl) in the premixes</t>
  </si>
  <si>
    <t>RES=</t>
  </si>
  <si>
    <t xml:space="preserve"> SHAKER # 3</t>
  </si>
  <si>
    <t>Mud Remarks:</t>
  </si>
  <si>
    <t>Mud Cleaner</t>
  </si>
  <si>
    <t xml:space="preserve"> Bbl/Stk</t>
  </si>
  <si>
    <t>Shakers</t>
  </si>
  <si>
    <t>PH</t>
  </si>
  <si>
    <t xml:space="preserve"> Flowline / Pit Temp. C</t>
  </si>
  <si>
    <t>ADJUST MUD WEIGHT</t>
  </si>
  <si>
    <t>INPUT DATA</t>
  </si>
  <si>
    <t>REDUCE DENSITY</t>
  </si>
  <si>
    <t>SG Weighting Agent :</t>
  </si>
  <si>
    <t>(sg)</t>
  </si>
  <si>
    <t>(bbls)</t>
  </si>
  <si>
    <t>Dilutent Weight :</t>
  </si>
  <si>
    <t>(ppg)</t>
  </si>
  <si>
    <t>Final Volume :</t>
  </si>
  <si>
    <t>Desired Weight :</t>
  </si>
  <si>
    <t>INCREASE DENSITY</t>
  </si>
  <si>
    <t>Current Weight :</t>
  </si>
  <si>
    <t>Volume to Condition :</t>
  </si>
  <si>
    <t>(ppb)</t>
  </si>
  <si>
    <t>Required Additions :</t>
  </si>
  <si>
    <t>(100 lb sx)</t>
  </si>
  <si>
    <t>(50 kg sx)</t>
  </si>
  <si>
    <t>(mt)</t>
  </si>
  <si>
    <t>Volume Increase :</t>
  </si>
  <si>
    <t>Vol. of Dilu. to Add :</t>
  </si>
  <si>
    <t>Weight of Agent :</t>
  </si>
  <si>
    <t>100 lb Sacks :</t>
  </si>
  <si>
    <t>50 kg Sacks :</t>
  </si>
  <si>
    <t>Metric Tons :</t>
  </si>
  <si>
    <t>CU.M</t>
  </si>
  <si>
    <t>D/P (HW)</t>
  </si>
  <si>
    <t>DUMPED</t>
  </si>
  <si>
    <t>Daily Eng. Cost</t>
  </si>
  <si>
    <t>Total Eng Cost</t>
  </si>
  <si>
    <t>Overall Cost</t>
  </si>
  <si>
    <t xml:space="preserve"> 6 rpm</t>
  </si>
  <si>
    <t xml:space="preserve"> 3 rpm</t>
  </si>
  <si>
    <t xml:space="preserve"> Desilter / Mud cleaner </t>
  </si>
  <si>
    <t>UF (S.G)</t>
  </si>
  <si>
    <t xml:space="preserve"> Circ Press (ATM / PSI)</t>
  </si>
  <si>
    <t xml:space="preserve"> PPB CaCO3</t>
  </si>
  <si>
    <t xml:space="preserve"> % CaCO3</t>
  </si>
  <si>
    <t>Страна</t>
  </si>
  <si>
    <t>Дата</t>
  </si>
  <si>
    <t>Начало работ</t>
  </si>
  <si>
    <t>Текущая операция</t>
  </si>
  <si>
    <t>Оператор</t>
  </si>
  <si>
    <t>Подрядчик</t>
  </si>
  <si>
    <t>Сводка для</t>
  </si>
  <si>
    <t>Станок</t>
  </si>
  <si>
    <t>Скважина, №</t>
  </si>
  <si>
    <t>Регион</t>
  </si>
  <si>
    <t>Месторождение</t>
  </si>
  <si>
    <t>КНБК</t>
  </si>
  <si>
    <t>Обсадная</t>
  </si>
  <si>
    <t>Установлена</t>
  </si>
  <si>
    <t>Объем раствора</t>
  </si>
  <si>
    <t>Долото</t>
  </si>
  <si>
    <t xml:space="preserve">Скважина </t>
  </si>
  <si>
    <t>Активный</t>
  </si>
  <si>
    <t>БТ</t>
  </si>
  <si>
    <t>Тип</t>
  </si>
  <si>
    <t>Длина</t>
  </si>
  <si>
    <t xml:space="preserve">Затрубный </t>
  </si>
  <si>
    <t>УБТ</t>
  </si>
  <si>
    <t xml:space="preserve">Тип </t>
  </si>
  <si>
    <t>Резервный</t>
  </si>
  <si>
    <t>Пл-сть, sg</t>
  </si>
  <si>
    <t>КЛС</t>
  </si>
  <si>
    <t>Тип раствора</t>
  </si>
  <si>
    <t>Проба из</t>
  </si>
  <si>
    <t>Размер втулок</t>
  </si>
  <si>
    <t>Время отбора пробы</t>
  </si>
  <si>
    <t>Модель</t>
  </si>
  <si>
    <t>Температура на выходе С°</t>
  </si>
  <si>
    <t>Бар/ход</t>
  </si>
  <si>
    <t>Ходы/мин</t>
  </si>
  <si>
    <t>Глубина</t>
  </si>
  <si>
    <t>Бар/мин</t>
  </si>
  <si>
    <t>Галл/мин</t>
  </si>
  <si>
    <t>Плотность ф/г</t>
  </si>
  <si>
    <t>Скорость в затрубном  (фут/мин)</t>
  </si>
  <si>
    <t>Условная вязкость с/кварта</t>
  </si>
  <si>
    <t>Пластическая вязкость, сП</t>
  </si>
  <si>
    <t>Давл. насоса, PSI</t>
  </si>
  <si>
    <t>С насоса до долота, мин</t>
  </si>
  <si>
    <t>СНС, 10сек/10мин</t>
  </si>
  <si>
    <t>Полный цикл, мин</t>
  </si>
  <si>
    <t>Фильтрат (АНИ), мл/30мин</t>
  </si>
  <si>
    <t>Плотность</t>
  </si>
  <si>
    <t>Корка</t>
  </si>
  <si>
    <t>Фильтрат</t>
  </si>
  <si>
    <t>Твердая фаза, %ОБ</t>
  </si>
  <si>
    <t>Пласт. вязкость</t>
  </si>
  <si>
    <t>ДНС</t>
  </si>
  <si>
    <t>Содержание Воды, %ОБ</t>
  </si>
  <si>
    <t>Содержание Нефти, %ОБ</t>
  </si>
  <si>
    <t>Содержание песка, %ОБ</t>
  </si>
  <si>
    <t xml:space="preserve"> % Bar</t>
  </si>
  <si>
    <t xml:space="preserve"> PPB Bar</t>
  </si>
  <si>
    <t>Щелочность Растворa, Pm</t>
  </si>
  <si>
    <t>Щелочность Фильтрата, Pf/Mf</t>
  </si>
  <si>
    <t>Хлориды, мг/л</t>
  </si>
  <si>
    <t>Жесткость, мг/л</t>
  </si>
  <si>
    <t xml:space="preserve"> PHPA, фунт/баррель</t>
  </si>
  <si>
    <t xml:space="preserve"> KCL % (Вес)</t>
  </si>
  <si>
    <t>Концентрация ионов Калия х 1000</t>
  </si>
  <si>
    <t>Объем приготовленный</t>
  </si>
  <si>
    <t>Оборудование для очистки раствора</t>
  </si>
  <si>
    <t>Суточ.инженер. услуги</t>
  </si>
  <si>
    <t>Размер</t>
  </si>
  <si>
    <t>Часы</t>
  </si>
  <si>
    <t>Общие инженер. услуги</t>
  </si>
  <si>
    <t>Вибросито № 1</t>
  </si>
  <si>
    <t>Суточ.стоим. за реаг.</t>
  </si>
  <si>
    <t>Вибросито № 2</t>
  </si>
  <si>
    <t>Общая стоим. за реаг</t>
  </si>
  <si>
    <t>Вибросито № 3</t>
  </si>
  <si>
    <t>Общая нараст.стоимость</t>
  </si>
  <si>
    <t>Пескоотделитель</t>
  </si>
  <si>
    <t>Краткое описание по работе:</t>
  </si>
  <si>
    <t>Илоотделитель</t>
  </si>
  <si>
    <t>Центрифуга № 1</t>
  </si>
  <si>
    <t>Центрифуга № 2</t>
  </si>
  <si>
    <t>UF (PPG)</t>
  </si>
  <si>
    <t>Краткое описание работ по раствору:</t>
  </si>
  <si>
    <t>Расход материалов</t>
  </si>
  <si>
    <t>Начальн.</t>
  </si>
  <si>
    <t>Дневная</t>
  </si>
  <si>
    <t>Стоимость</t>
  </si>
  <si>
    <t>Наименование</t>
  </si>
  <si>
    <t>Ед.изм.</t>
  </si>
  <si>
    <t>Цена за ед.</t>
  </si>
  <si>
    <t>баланс</t>
  </si>
  <si>
    <t>Получено</t>
  </si>
  <si>
    <t>Расход</t>
  </si>
  <si>
    <t>Остаток</t>
  </si>
  <si>
    <t>стоимость</t>
  </si>
  <si>
    <t>запасов</t>
  </si>
  <si>
    <t xml:space="preserve"> Plastic Viscosity cp @ 49 deg C        </t>
  </si>
  <si>
    <t>D/Collar</t>
  </si>
  <si>
    <t>D/Pipe</t>
  </si>
  <si>
    <t>20:00 Depth (m.)</t>
  </si>
  <si>
    <t xml:space="preserve">Report for            </t>
  </si>
  <si>
    <t>Pit</t>
  </si>
  <si>
    <t>PRESENT ACTIVITY (23:00)</t>
  </si>
  <si>
    <t>СПО</t>
  </si>
  <si>
    <t>Сброшен</t>
  </si>
  <si>
    <t>Вибросит</t>
  </si>
  <si>
    <t>Инфильт</t>
  </si>
  <si>
    <t>Тех. Вода</t>
  </si>
  <si>
    <t>Общий добавл</t>
  </si>
  <si>
    <t>Потерия  ч/ очист об.</t>
  </si>
  <si>
    <t>Объем сброшенный</t>
  </si>
  <si>
    <t>Поглощение</t>
  </si>
  <si>
    <t>Общий потерия</t>
  </si>
  <si>
    <t>Центриф</t>
  </si>
  <si>
    <t>П/Илоотд</t>
  </si>
  <si>
    <t>ПРЕДЕДУЩИ</t>
  </si>
  <si>
    <t>СУММАРНЫЙ</t>
  </si>
  <si>
    <t>СУТОЧНЫЙ</t>
  </si>
  <si>
    <t>СУММА ИНВЕНТОРИЙ</t>
  </si>
  <si>
    <t>НОВЫЙ ПРИГОТ</t>
  </si>
  <si>
    <t>ПОГЛАЩЕНИЕ</t>
  </si>
  <si>
    <t>ПОТЕР  НА ПОВЕРХН</t>
  </si>
  <si>
    <t>СБРОЩЕНЫЙ</t>
  </si>
  <si>
    <t>ОСТАТОК</t>
  </si>
  <si>
    <t>В СКВАЖИНЕ</t>
  </si>
  <si>
    <t>В АКТИВНОЙ СИСТЕМЕ</t>
  </si>
  <si>
    <t>В РЕЗЕРВЕ</t>
  </si>
  <si>
    <t>ФЛОУ ЛАЙНЕ</t>
  </si>
  <si>
    <t>ОБЩИЙ ОБЪЕМЫ</t>
  </si>
  <si>
    <t>ОБЪЕМЫ В ЕМКОСТИ</t>
  </si>
  <si>
    <t>поглащен</t>
  </si>
  <si>
    <t>DHOLE</t>
  </si>
  <si>
    <t>HOLE L</t>
  </si>
  <si>
    <t>MUD</t>
  </si>
  <si>
    <t>Полный объем циркуляци</t>
  </si>
  <si>
    <t>Open Hole</t>
  </si>
  <si>
    <t>Обсад.к</t>
  </si>
  <si>
    <t>Откр.ствол</t>
  </si>
  <si>
    <t>Обсад. к.</t>
  </si>
  <si>
    <t>Старый раствор</t>
  </si>
  <si>
    <t>Новый раствор</t>
  </si>
  <si>
    <t>остатка</t>
  </si>
  <si>
    <t>дневной</t>
  </si>
  <si>
    <t xml:space="preserve"> Type </t>
  </si>
  <si>
    <r>
      <t>ДНС, фунт/100фут</t>
    </r>
    <r>
      <rPr>
        <sz val="10"/>
        <rFont val="Arial"/>
        <family val="2"/>
        <charset val="204"/>
      </rPr>
      <t>²</t>
    </r>
  </si>
  <si>
    <r>
      <t>Плотность г/см</t>
    </r>
    <r>
      <rPr>
        <sz val="10"/>
        <rFont val="Arial"/>
        <family val="2"/>
        <charset val="204"/>
      </rPr>
      <t>³</t>
    </r>
  </si>
  <si>
    <r>
      <t>МБТ, кг/м</t>
    </r>
    <r>
      <rPr>
        <sz val="10"/>
        <rFont val="Arial"/>
        <family val="2"/>
        <charset val="204"/>
      </rPr>
      <t>³</t>
    </r>
  </si>
  <si>
    <r>
      <t>Содержание Са</t>
    </r>
    <r>
      <rPr>
        <sz val="10"/>
        <rFont val="Century"/>
        <family val="1"/>
      </rPr>
      <t>΅΅</t>
    </r>
    <r>
      <rPr>
        <sz val="8.5"/>
        <rFont val="Arial"/>
        <family val="2"/>
      </rPr>
      <t>, мг/л</t>
    </r>
  </si>
  <si>
    <t>Свойства бурового раствора</t>
  </si>
  <si>
    <t>Расчетные данные</t>
  </si>
  <si>
    <t>Информация о долотьях</t>
  </si>
  <si>
    <t>Дневной балланс жидкости</t>
  </si>
  <si>
    <t>День</t>
  </si>
  <si>
    <t>Другое</t>
  </si>
  <si>
    <t>Дневной объем</t>
  </si>
  <si>
    <t>ОБЩИЙ НАЧ. ОБЪЕМ</t>
  </si>
  <si>
    <t>Desander</t>
  </si>
  <si>
    <t>Суточный отчет по буровому раствору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</si>
</sst>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quot;$&quot;#,##0.00_);\(&quot;$&quot;#,##0.00\)"/>
    <numFmt numFmtId="165" formatCode="General_)"/>
    <numFmt numFmtId="166" formatCode="0_)"/>
    <numFmt numFmtId="167" formatCode="0.00_)"/>
    <numFmt numFmtId="168" formatCode="0.0_)"/>
    <numFmt numFmtId="169" formatCode="0.0"/>
    <numFmt numFmtId="170" formatCode="0.0000_)"/>
    <numFmt numFmtId="171" formatCode="0.000"/>
    <numFmt numFmtId="172" formatCode="dd/mm/yy;@"/>
    <numFmt numFmtId="173" formatCode="[$-C09]dd\-mmm\-yy;@"/>
    <numFmt numFmtId="174" formatCode="#,##0.00\ [$KZT]"/>
  </numFmts>
  <fonts count="40" x14ac:knownFonts="1">
    <font>
      <sz val="12"/>
      <name val="Helv"/>
    </font>
    <font>
      <sz val="16"/>
      <name val="Arial"/>
      <family val="2"/>
      <charset val="204"/>
    </font>
    <font>
      <sz val="10"/>
      <name val="Arial"/>
      <family val="2"/>
      <charset val="204"/>
    </font>
    <font>
      <sz val="7"/>
      <name val="Arial"/>
      <family val="2"/>
      <charset val="204"/>
    </font>
    <font>
      <sz val="6"/>
      <name val="Arial"/>
      <family val="2"/>
      <charset val="204"/>
    </font>
    <font>
      <sz val="14"/>
      <name val="Arial"/>
      <family val="2"/>
      <charset val="204"/>
    </font>
    <font>
      <sz val="8"/>
      <name val="Arial"/>
      <family val="2"/>
      <charset val="204"/>
    </font>
    <font>
      <b/>
      <sz val="9"/>
      <name val="Arial"/>
      <family val="2"/>
      <charset val="204"/>
    </font>
    <font>
      <sz val="8"/>
      <name val="Helv"/>
    </font>
    <font>
      <sz val="9"/>
      <name val="Arial"/>
      <family val="2"/>
      <charset val="204"/>
    </font>
    <font>
      <b/>
      <sz val="10"/>
      <name val="Arial"/>
      <family val="2"/>
      <charset val="204"/>
    </font>
    <font>
      <sz val="9"/>
      <name val="Helv"/>
    </font>
    <font>
      <b/>
      <sz val="8"/>
      <name val="Arial"/>
      <family val="2"/>
      <charset val="204"/>
    </font>
    <font>
      <b/>
      <sz val="16"/>
      <name val="Arial"/>
      <family val="2"/>
      <charset val="204"/>
    </font>
    <font>
      <sz val="10"/>
      <name val="Arial"/>
      <family val="2"/>
    </font>
    <font>
      <sz val="9"/>
      <name val="Arial"/>
      <family val="2"/>
    </font>
    <font>
      <sz val="8"/>
      <name val="Arial"/>
      <family val="2"/>
    </font>
    <font>
      <b/>
      <sz val="9"/>
      <name val="Arial"/>
      <family val="2"/>
    </font>
    <font>
      <b/>
      <sz val="12"/>
      <name val="Helv"/>
    </font>
    <font>
      <sz val="11"/>
      <name val="Arial"/>
      <family val="2"/>
      <charset val="204"/>
    </font>
    <font>
      <sz val="11"/>
      <name val="Helv"/>
    </font>
    <font>
      <b/>
      <sz val="12"/>
      <name val="Arial"/>
      <family val="2"/>
    </font>
    <font>
      <b/>
      <sz val="9"/>
      <name val="Helv"/>
    </font>
    <font>
      <sz val="10"/>
      <name val="Helv"/>
    </font>
    <font>
      <b/>
      <sz val="10"/>
      <name val="Arial"/>
      <family val="2"/>
    </font>
    <font>
      <vertAlign val="superscript"/>
      <sz val="10"/>
      <name val="Arial"/>
      <family val="2"/>
    </font>
    <font>
      <b/>
      <vertAlign val="superscript"/>
      <sz val="9"/>
      <name val="Arial"/>
      <family val="2"/>
    </font>
    <font>
      <sz val="12"/>
      <name val="Arial"/>
      <family val="2"/>
    </font>
    <font>
      <u/>
      <sz val="9"/>
      <color indexed="12"/>
      <name val="Helv"/>
    </font>
    <font>
      <sz val="10"/>
      <name val="Courier"/>
      <family val="1"/>
      <charset val="204"/>
    </font>
    <font>
      <sz val="7"/>
      <name val="Arial"/>
      <family val="2"/>
    </font>
    <font>
      <b/>
      <sz val="8"/>
      <color indexed="81"/>
      <name val="Tahoma"/>
      <family val="2"/>
      <charset val="204"/>
    </font>
    <font>
      <sz val="8"/>
      <color indexed="81"/>
      <name val="Tahoma"/>
      <family val="2"/>
      <charset val="204"/>
    </font>
    <font>
      <b/>
      <sz val="8"/>
      <name val="Arial"/>
      <family val="2"/>
    </font>
    <font>
      <b/>
      <sz val="16"/>
      <name val="Arial"/>
      <family val="2"/>
    </font>
    <font>
      <sz val="11"/>
      <name val="Arial"/>
      <family val="2"/>
    </font>
    <font>
      <u/>
      <sz val="9"/>
      <name val="Helv"/>
    </font>
    <font>
      <sz val="10"/>
      <name val="Century"/>
      <family val="1"/>
    </font>
    <font>
      <sz val="8.5"/>
      <name val="Arial"/>
      <family val="2"/>
    </font>
    <font>
      <i/>
      <sz val="9"/>
      <name val="Arial"/>
      <family val="2"/>
    </font>
  </fonts>
  <fills count="3">
    <fill>
      <patternFill patternType="none"/>
    </fill>
    <fill>
      <patternFill patternType="gray125"/>
    </fill>
    <fill>
      <patternFill patternType="solid">
        <fgColor indexed="9"/>
        <bgColor indexed="64"/>
      </patternFill>
    </fill>
  </fills>
  <borders count="104">
    <border>
      <left/>
      <right/>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hair">
        <color indexed="64"/>
      </top>
      <bottom style="medium">
        <color indexed="64"/>
      </bottom>
      <diagonal/>
    </border>
    <border>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s>
  <cellStyleXfs count="3">
    <xf numFmtId="165" fontId="0" fillId="0" borderId="0"/>
    <xf numFmtId="165" fontId="29" fillId="0" borderId="0"/>
    <xf numFmtId="0" fontId="28" fillId="0" borderId="0" applyNumberFormat="0" applyFill="0" applyBorder="0" applyAlignment="0" applyProtection="0">
      <alignment vertical="top"/>
      <protection locked="0"/>
    </xf>
  </cellStyleXfs>
  <cellXfs count="697">
    <xf numFmtId="165" fontId="0" fillId="0" borderId="0" xfId="0"/>
    <xf numFmtId="165" fontId="1" fillId="0" borderId="0" xfId="0" applyFont="1" applyAlignment="1" applyProtection="1">
      <alignment horizontal="left" vertical="center"/>
    </xf>
    <xf numFmtId="165" fontId="3" fillId="0" borderId="0" xfId="0" applyFont="1" applyAlignment="1" applyProtection="1">
      <alignment vertical="center"/>
    </xf>
    <xf numFmtId="165" fontId="3" fillId="0" borderId="0" xfId="0" quotePrefix="1" applyFont="1" applyAlignment="1" applyProtection="1">
      <alignment horizontal="left" vertical="center"/>
    </xf>
    <xf numFmtId="165" fontId="3" fillId="0" borderId="0" xfId="0" applyFont="1" applyBorder="1" applyAlignment="1" applyProtection="1">
      <alignment vertical="center"/>
    </xf>
    <xf numFmtId="165" fontId="3" fillId="0" borderId="0" xfId="0" applyFont="1" applyBorder="1" applyAlignment="1" applyProtection="1">
      <alignment horizontal="left" vertical="center"/>
    </xf>
    <xf numFmtId="165" fontId="6" fillId="0" borderId="0" xfId="0" applyFont="1" applyAlignment="1" applyProtection="1">
      <alignment vertical="center"/>
    </xf>
    <xf numFmtId="165" fontId="6" fillId="0" borderId="1" xfId="0" applyFont="1" applyBorder="1" applyAlignment="1" applyProtection="1">
      <alignment horizontal="center" vertical="center"/>
    </xf>
    <xf numFmtId="165" fontId="6" fillId="0" borderId="2" xfId="0" applyFont="1" applyBorder="1" applyAlignment="1" applyProtection="1">
      <alignment horizontal="left" vertical="center"/>
    </xf>
    <xf numFmtId="165" fontId="6" fillId="0" borderId="2" xfId="0" applyFont="1" applyBorder="1" applyAlignment="1" applyProtection="1">
      <alignment horizontal="center" vertical="center"/>
    </xf>
    <xf numFmtId="165" fontId="6" fillId="0" borderId="3" xfId="0" applyFont="1" applyBorder="1" applyAlignment="1" applyProtection="1">
      <alignment horizontal="center" vertical="center"/>
    </xf>
    <xf numFmtId="165" fontId="6" fillId="0" borderId="4" xfId="0" applyFont="1" applyBorder="1" applyAlignment="1" applyProtection="1">
      <alignment vertical="center"/>
      <protection locked="0"/>
    </xf>
    <xf numFmtId="165" fontId="6" fillId="0" borderId="5" xfId="0" applyFont="1" applyBorder="1" applyAlignment="1" applyProtection="1">
      <alignment vertical="center"/>
    </xf>
    <xf numFmtId="165" fontId="6" fillId="0" borderId="6" xfId="0" applyFont="1" applyBorder="1" applyAlignment="1" applyProtection="1">
      <alignment vertical="center"/>
      <protection locked="0"/>
    </xf>
    <xf numFmtId="165" fontId="6" fillId="0" borderId="5" xfId="0" applyFont="1" applyBorder="1" applyAlignment="1" applyProtection="1">
      <alignment vertical="center"/>
      <protection locked="0"/>
    </xf>
    <xf numFmtId="165" fontId="6" fillId="0" borderId="7" xfId="0" applyFont="1" applyBorder="1" applyAlignment="1" applyProtection="1">
      <alignment vertical="center"/>
      <protection locked="0"/>
    </xf>
    <xf numFmtId="165" fontId="6" fillId="0" borderId="8" xfId="0" applyFont="1" applyBorder="1" applyAlignment="1" applyProtection="1">
      <alignment vertical="center"/>
      <protection locked="0"/>
    </xf>
    <xf numFmtId="165" fontId="6" fillId="0" borderId="8" xfId="0" quotePrefix="1" applyFont="1" applyBorder="1" applyAlignment="1" applyProtection="1">
      <alignment horizontal="left" vertical="center"/>
    </xf>
    <xf numFmtId="165" fontId="6" fillId="0" borderId="9" xfId="0" applyFont="1" applyBorder="1" applyAlignment="1" applyProtection="1">
      <alignment vertical="center"/>
    </xf>
    <xf numFmtId="165" fontId="6" fillId="0" borderId="6" xfId="0" applyFont="1" applyBorder="1" applyAlignment="1" applyProtection="1">
      <alignment horizontal="center" vertical="center"/>
    </xf>
    <xf numFmtId="165" fontId="6" fillId="0" borderId="8" xfId="0" applyFont="1" applyBorder="1" applyAlignment="1" applyProtection="1">
      <alignment horizontal="left" vertical="center"/>
    </xf>
    <xf numFmtId="165" fontId="6" fillId="0" borderId="4" xfId="0" applyFont="1" applyBorder="1" applyAlignment="1" applyProtection="1">
      <alignment horizontal="centerContinuous" vertical="center"/>
    </xf>
    <xf numFmtId="165" fontId="6" fillId="0" borderId="10" xfId="0" applyFont="1" applyBorder="1" applyAlignment="1" applyProtection="1">
      <alignment horizontal="left" vertical="center"/>
    </xf>
    <xf numFmtId="165" fontId="6" fillId="0" borderId="11" xfId="0" applyFont="1" applyBorder="1" applyAlignment="1" applyProtection="1">
      <alignment vertical="center"/>
    </xf>
    <xf numFmtId="165" fontId="6" fillId="0" borderId="12" xfId="0" applyFont="1" applyBorder="1" applyAlignment="1" applyProtection="1">
      <alignment vertical="center"/>
    </xf>
    <xf numFmtId="165" fontId="6" fillId="0" borderId="11" xfId="0" applyFont="1" applyBorder="1" applyAlignment="1" applyProtection="1">
      <alignment horizontal="left" vertical="center"/>
    </xf>
    <xf numFmtId="165" fontId="6" fillId="0" borderId="4" xfId="0" applyFont="1" applyBorder="1" applyAlignment="1" applyProtection="1">
      <alignment vertical="center"/>
    </xf>
    <xf numFmtId="165" fontId="6" fillId="0" borderId="13" xfId="0" applyFont="1" applyBorder="1" applyAlignment="1" applyProtection="1">
      <alignment vertical="center"/>
    </xf>
    <xf numFmtId="165" fontId="9" fillId="0" borderId="5" xfId="0" applyFont="1" applyBorder="1" applyAlignment="1" applyProtection="1">
      <alignment vertical="center"/>
      <protection locked="0"/>
    </xf>
    <xf numFmtId="165" fontId="3" fillId="0" borderId="0" xfId="0" applyNumberFormat="1" applyFont="1" applyBorder="1" applyAlignment="1" applyProtection="1">
      <alignment vertical="center"/>
    </xf>
    <xf numFmtId="165" fontId="9" fillId="0" borderId="0" xfId="0" applyFont="1" applyBorder="1" applyAlignment="1" applyProtection="1">
      <alignment vertical="center"/>
      <protection locked="0"/>
    </xf>
    <xf numFmtId="165" fontId="6" fillId="0" borderId="0" xfId="0" applyFont="1" applyBorder="1" applyAlignment="1" applyProtection="1">
      <alignment vertical="center"/>
    </xf>
    <xf numFmtId="165" fontId="6" fillId="0" borderId="0" xfId="0" applyFont="1" applyBorder="1" applyAlignment="1" applyProtection="1">
      <alignment vertical="center"/>
      <protection locked="0"/>
    </xf>
    <xf numFmtId="165" fontId="6" fillId="0" borderId="14" xfId="0" applyFont="1" applyBorder="1" applyAlignment="1" applyProtection="1">
      <alignment vertical="center"/>
      <protection locked="0"/>
    </xf>
    <xf numFmtId="165" fontId="6" fillId="0" borderId="15" xfId="0" applyFont="1" applyBorder="1" applyAlignment="1" applyProtection="1">
      <alignment horizontal="right" vertical="center"/>
      <protection locked="0"/>
    </xf>
    <xf numFmtId="165" fontId="6" fillId="0" borderId="13" xfId="0" applyFont="1" applyBorder="1" applyAlignment="1" applyProtection="1">
      <alignment horizontal="left" vertical="center"/>
      <protection locked="0"/>
    </xf>
    <xf numFmtId="165" fontId="6" fillId="0" borderId="0" xfId="0" applyFont="1" applyBorder="1" applyAlignment="1" applyProtection="1">
      <alignment horizontal="left" vertical="center"/>
      <protection locked="0"/>
    </xf>
    <xf numFmtId="165" fontId="11" fillId="0" borderId="0" xfId="0" applyFont="1" applyBorder="1" applyProtection="1">
      <protection locked="0"/>
    </xf>
    <xf numFmtId="165" fontId="6" fillId="0" borderId="12" xfId="0" applyFont="1" applyBorder="1" applyAlignment="1" applyProtection="1">
      <alignment vertical="center"/>
      <protection locked="0"/>
    </xf>
    <xf numFmtId="165" fontId="7" fillId="0" borderId="0" xfId="0" applyFont="1" applyBorder="1" applyAlignment="1" applyProtection="1">
      <alignment vertical="center"/>
      <protection locked="0"/>
    </xf>
    <xf numFmtId="165" fontId="6" fillId="0" borderId="14" xfId="0" applyFont="1" applyBorder="1" applyAlignment="1" applyProtection="1">
      <alignment horizontal="right" vertical="center"/>
      <protection locked="0"/>
    </xf>
    <xf numFmtId="165" fontId="12" fillId="0" borderId="5" xfId="0" applyFont="1" applyBorder="1" applyAlignment="1" applyProtection="1">
      <alignment horizontal="left" vertical="center"/>
    </xf>
    <xf numFmtId="165" fontId="12" fillId="0" borderId="16" xfId="0" applyFont="1" applyBorder="1" applyAlignment="1" applyProtection="1">
      <alignment horizontal="left" vertical="center"/>
      <protection locked="0"/>
    </xf>
    <xf numFmtId="165" fontId="6" fillId="0" borderId="0" xfId="0" applyFont="1" applyBorder="1" applyAlignment="1" applyProtection="1">
      <alignment horizontal="centerContinuous" vertical="center"/>
    </xf>
    <xf numFmtId="165" fontId="6" fillId="0" borderId="12" xfId="0" applyFont="1" applyBorder="1" applyAlignment="1" applyProtection="1">
      <alignment horizontal="centerContinuous" vertical="center"/>
    </xf>
    <xf numFmtId="165" fontId="15" fillId="0" borderId="0" xfId="0" applyFont="1" applyAlignment="1" applyProtection="1">
      <alignment vertical="center"/>
    </xf>
    <xf numFmtId="165" fontId="9" fillId="0" borderId="0" xfId="0" applyFont="1" applyAlignment="1" applyProtection="1">
      <alignment vertical="center"/>
    </xf>
    <xf numFmtId="165" fontId="4" fillId="0" borderId="17" xfId="0" applyFont="1" applyBorder="1" applyAlignment="1" applyProtection="1">
      <alignment horizontal="centerContinuous" vertical="center"/>
    </xf>
    <xf numFmtId="165" fontId="3" fillId="0" borderId="8" xfId="0" applyFont="1" applyBorder="1" applyAlignment="1" applyProtection="1">
      <alignment horizontal="centerContinuous" vertical="center"/>
    </xf>
    <xf numFmtId="165" fontId="3" fillId="0" borderId="7" xfId="0" applyFont="1" applyBorder="1" applyAlignment="1" applyProtection="1">
      <alignment horizontal="centerContinuous" vertical="center"/>
    </xf>
    <xf numFmtId="165" fontId="17" fillId="0" borderId="18" xfId="0" applyFont="1" applyBorder="1" applyAlignment="1" applyProtection="1">
      <alignment horizontal="left" vertical="center"/>
      <protection locked="0"/>
    </xf>
    <xf numFmtId="165" fontId="12" fillId="0" borderId="14" xfId="0" applyFont="1" applyBorder="1" applyAlignment="1" applyProtection="1">
      <alignment horizontal="left" vertical="center"/>
      <protection locked="0"/>
    </xf>
    <xf numFmtId="165" fontId="20" fillId="0" borderId="17" xfId="0" applyFont="1" applyBorder="1"/>
    <xf numFmtId="165" fontId="13" fillId="0" borderId="0" xfId="0" applyFont="1" applyAlignment="1" applyProtection="1">
      <alignment horizontal="right"/>
    </xf>
    <xf numFmtId="165" fontId="10" fillId="0" borderId="0" xfId="0" applyFont="1" applyAlignment="1" applyProtection="1">
      <alignment horizontal="right"/>
    </xf>
    <xf numFmtId="49" fontId="6" fillId="0" borderId="19" xfId="0" quotePrefix="1" applyNumberFormat="1" applyFont="1" applyBorder="1" applyAlignment="1" applyProtection="1">
      <alignment horizontal="left" vertical="center"/>
    </xf>
    <xf numFmtId="165" fontId="6" fillId="0" borderId="20" xfId="0" applyFont="1" applyBorder="1" applyAlignment="1" applyProtection="1">
      <alignment vertical="center"/>
    </xf>
    <xf numFmtId="165" fontId="6" fillId="0" borderId="21" xfId="0" applyFont="1" applyBorder="1" applyAlignment="1" applyProtection="1">
      <alignment vertical="center"/>
    </xf>
    <xf numFmtId="165" fontId="6" fillId="0" borderId="20" xfId="0" applyFont="1" applyBorder="1" applyAlignment="1" applyProtection="1">
      <alignment horizontal="centerContinuous" vertical="center"/>
    </xf>
    <xf numFmtId="165" fontId="15" fillId="0" borderId="0" xfId="0" applyFont="1" applyBorder="1" applyAlignment="1" applyProtection="1">
      <alignment horizontal="centerContinuous" vertical="center"/>
    </xf>
    <xf numFmtId="165" fontId="14" fillId="0" borderId="22" xfId="0" applyFont="1" applyBorder="1" applyAlignment="1" applyProtection="1">
      <alignment horizontal="left" vertical="center"/>
    </xf>
    <xf numFmtId="165" fontId="6" fillId="0" borderId="23" xfId="0" applyFont="1" applyBorder="1" applyAlignment="1" applyProtection="1">
      <alignment vertical="center"/>
    </xf>
    <xf numFmtId="165" fontId="14" fillId="0" borderId="24" xfId="0" applyFont="1" applyBorder="1" applyAlignment="1" applyProtection="1">
      <alignment horizontal="left" vertical="center"/>
    </xf>
    <xf numFmtId="165" fontId="6" fillId="0" borderId="25" xfId="0" applyFont="1" applyBorder="1" applyAlignment="1" applyProtection="1">
      <alignment vertical="center"/>
    </xf>
    <xf numFmtId="165" fontId="6" fillId="0" borderId="25" xfId="0" applyFont="1" applyBorder="1" applyAlignment="1" applyProtection="1">
      <alignment horizontal="left" vertical="center"/>
    </xf>
    <xf numFmtId="165" fontId="6" fillId="0" borderId="26" xfId="0" applyFont="1" applyBorder="1" applyAlignment="1" applyProtection="1">
      <alignment vertical="center"/>
    </xf>
    <xf numFmtId="165" fontId="14" fillId="0" borderId="24" xfId="0" quotePrefix="1" applyFont="1" applyBorder="1" applyAlignment="1" applyProtection="1">
      <alignment horizontal="left" vertical="center"/>
      <protection locked="0"/>
    </xf>
    <xf numFmtId="165" fontId="6" fillId="0" borderId="25" xfId="0" applyFont="1" applyBorder="1" applyAlignment="1" applyProtection="1">
      <alignment horizontal="right" vertical="center"/>
    </xf>
    <xf numFmtId="165" fontId="14" fillId="0" borderId="24" xfId="0" quotePrefix="1" applyFont="1" applyBorder="1" applyAlignment="1" applyProtection="1">
      <alignment horizontal="left" vertical="center"/>
    </xf>
    <xf numFmtId="165" fontId="14" fillId="0" borderId="27" xfId="0" applyFont="1" applyBorder="1" applyAlignment="1" applyProtection="1">
      <alignment horizontal="left" vertical="center"/>
    </xf>
    <xf numFmtId="165" fontId="14" fillId="0" borderId="24" xfId="0" applyFont="1" applyBorder="1" applyAlignment="1" applyProtection="1">
      <alignment vertical="center"/>
    </xf>
    <xf numFmtId="2" fontId="6" fillId="0" borderId="28" xfId="0" applyNumberFormat="1" applyFont="1" applyBorder="1" applyAlignment="1" applyProtection="1">
      <alignment horizontal="center" vertical="center"/>
    </xf>
    <xf numFmtId="167" fontId="6" fillId="0" borderId="28" xfId="0" applyNumberFormat="1" applyFont="1" applyBorder="1" applyAlignment="1" applyProtection="1">
      <alignment horizontal="center" vertical="center"/>
    </xf>
    <xf numFmtId="165" fontId="6" fillId="0" borderId="28" xfId="0" applyFont="1" applyBorder="1" applyAlignment="1" applyProtection="1">
      <alignment horizontal="center" vertical="center"/>
      <protection locked="0"/>
    </xf>
    <xf numFmtId="165" fontId="6" fillId="0" borderId="24" xfId="0" applyFont="1" applyBorder="1" applyAlignment="1" applyProtection="1">
      <alignment horizontal="left" vertical="center"/>
    </xf>
    <xf numFmtId="165" fontId="6" fillId="0" borderId="24" xfId="0" quotePrefix="1" applyFont="1" applyBorder="1" applyAlignment="1" applyProtection="1">
      <alignment horizontal="left" vertical="center"/>
    </xf>
    <xf numFmtId="165" fontId="6" fillId="0" borderId="11" xfId="0" applyFont="1" applyBorder="1" applyAlignment="1" applyProtection="1">
      <alignment horizontal="centerContinuous" vertical="center"/>
    </xf>
    <xf numFmtId="165" fontId="6" fillId="0" borderId="19" xfId="0" applyFont="1" applyBorder="1" applyAlignment="1" applyProtection="1">
      <alignment horizontal="centerContinuous" vertical="center"/>
    </xf>
    <xf numFmtId="165" fontId="6" fillId="0" borderId="19" xfId="0" applyFont="1" applyBorder="1" applyAlignment="1" applyProtection="1">
      <alignment horizontal="center" vertical="center"/>
    </xf>
    <xf numFmtId="165" fontId="6" fillId="0" borderId="19" xfId="0" quotePrefix="1" applyFont="1" applyBorder="1" applyAlignment="1" applyProtection="1">
      <alignment horizontal="center" vertical="center"/>
    </xf>
    <xf numFmtId="165" fontId="6" fillId="0" borderId="24" xfId="0" applyFont="1" applyBorder="1" applyAlignment="1" applyProtection="1">
      <alignment horizontal="left" vertical="center"/>
      <protection locked="0"/>
    </xf>
    <xf numFmtId="165" fontId="6" fillId="0" borderId="28" xfId="0" applyFont="1" applyBorder="1" applyAlignment="1" applyProtection="1">
      <alignment vertical="center"/>
      <protection locked="0"/>
    </xf>
    <xf numFmtId="165" fontId="6" fillId="0" borderId="25" xfId="0" applyFont="1" applyBorder="1" applyAlignment="1" applyProtection="1">
      <alignment horizontal="center" vertical="center"/>
    </xf>
    <xf numFmtId="165" fontId="6" fillId="0" borderId="11" xfId="0" applyFont="1" applyBorder="1" applyAlignment="1" applyProtection="1">
      <alignment horizontal="left" vertical="center"/>
      <protection locked="0"/>
    </xf>
    <xf numFmtId="165" fontId="6" fillId="0" borderId="29" xfId="0" applyFont="1" applyBorder="1" applyAlignment="1" applyProtection="1">
      <alignment horizontal="center" vertical="center"/>
      <protection locked="0"/>
    </xf>
    <xf numFmtId="165" fontId="6" fillId="0" borderId="30" xfId="0" applyFont="1" applyBorder="1" applyAlignment="1" applyProtection="1">
      <alignment vertical="center"/>
      <protection locked="0"/>
    </xf>
    <xf numFmtId="165" fontId="6" fillId="0" borderId="25" xfId="0" applyFont="1" applyBorder="1" applyAlignment="1" applyProtection="1">
      <alignment vertical="center"/>
      <protection locked="0"/>
    </xf>
    <xf numFmtId="165" fontId="6" fillId="0" borderId="31" xfId="0" applyFont="1" applyBorder="1" applyAlignment="1" applyProtection="1">
      <alignment horizontal="center" vertical="center"/>
      <protection locked="0"/>
    </xf>
    <xf numFmtId="165" fontId="6" fillId="0" borderId="19" xfId="0" applyFont="1" applyBorder="1" applyAlignment="1" applyProtection="1">
      <alignment vertical="center"/>
    </xf>
    <xf numFmtId="165" fontId="6" fillId="0" borderId="32" xfId="0" applyFont="1" applyBorder="1" applyAlignment="1" applyProtection="1">
      <alignment horizontal="center" vertical="center"/>
    </xf>
    <xf numFmtId="165" fontId="6" fillId="0" borderId="24" xfId="0" quotePrefix="1" applyFont="1" applyBorder="1" applyAlignment="1" applyProtection="1">
      <alignment horizontal="left" vertical="center"/>
      <protection locked="0"/>
    </xf>
    <xf numFmtId="165" fontId="6" fillId="0" borderId="0" xfId="0" applyFont="1" applyBorder="1" applyAlignment="1" applyProtection="1">
      <alignment horizontal="left" vertical="center"/>
    </xf>
    <xf numFmtId="165" fontId="6" fillId="0" borderId="33" xfId="0" applyFont="1" applyBorder="1" applyAlignment="1" applyProtection="1">
      <alignment horizontal="left" vertical="center"/>
    </xf>
    <xf numFmtId="165" fontId="6" fillId="0" borderId="25" xfId="0" quotePrefix="1" applyFont="1" applyBorder="1" applyAlignment="1" applyProtection="1">
      <alignment horizontal="left" vertical="center"/>
      <protection locked="0"/>
    </xf>
    <xf numFmtId="49" fontId="6" fillId="0" borderId="19" xfId="0" applyNumberFormat="1" applyFont="1" applyBorder="1" applyAlignment="1" applyProtection="1">
      <alignment horizontal="left" vertical="center"/>
    </xf>
    <xf numFmtId="165" fontId="16" fillId="0" borderId="0" xfId="0" applyFont="1" applyBorder="1" applyAlignment="1" applyProtection="1">
      <alignment horizontal="right" vertical="center"/>
      <protection locked="0"/>
    </xf>
    <xf numFmtId="165" fontId="6" fillId="0" borderId="19" xfId="0" applyFont="1" applyBorder="1" applyAlignment="1" applyProtection="1">
      <alignment horizontal="left" vertical="center"/>
    </xf>
    <xf numFmtId="165" fontId="6" fillId="0" borderId="25" xfId="0" quotePrefix="1" applyFont="1" applyBorder="1" applyAlignment="1" applyProtection="1">
      <alignment horizontal="left" vertical="center"/>
    </xf>
    <xf numFmtId="165" fontId="6" fillId="0" borderId="25" xfId="0" applyFont="1" applyBorder="1" applyAlignment="1" applyProtection="1">
      <alignment horizontal="left" vertical="center"/>
      <protection locked="0"/>
    </xf>
    <xf numFmtId="165" fontId="6" fillId="0" borderId="34" xfId="0" applyFont="1" applyBorder="1" applyAlignment="1" applyProtection="1">
      <alignment horizontal="left" vertical="center"/>
    </xf>
    <xf numFmtId="165" fontId="6" fillId="0" borderId="28" xfId="0" applyFont="1" applyBorder="1" applyAlignment="1" applyProtection="1">
      <alignment horizontal="right" vertical="center"/>
    </xf>
    <xf numFmtId="165" fontId="6" fillId="0" borderId="28" xfId="0" applyFont="1" applyBorder="1" applyAlignment="1" applyProtection="1">
      <alignment horizontal="left" vertical="center"/>
      <protection locked="0"/>
    </xf>
    <xf numFmtId="165" fontId="12" fillId="0" borderId="35" xfId="0" applyFont="1" applyBorder="1" applyAlignment="1" applyProtection="1">
      <alignment horizontal="center" vertical="center"/>
    </xf>
    <xf numFmtId="165" fontId="12" fillId="0" borderId="36" xfId="0" applyFont="1" applyBorder="1" applyAlignment="1" applyProtection="1">
      <alignment horizontal="center" vertical="center"/>
    </xf>
    <xf numFmtId="165" fontId="6" fillId="0" borderId="36" xfId="0" applyFont="1" applyBorder="1" applyAlignment="1" applyProtection="1">
      <alignment vertical="center"/>
    </xf>
    <xf numFmtId="165" fontId="14" fillId="0" borderId="36" xfId="0" applyFont="1" applyBorder="1" applyAlignment="1" applyProtection="1">
      <alignment vertical="center"/>
    </xf>
    <xf numFmtId="165" fontId="6" fillId="0" borderId="37" xfId="0" applyFont="1" applyBorder="1" applyAlignment="1" applyProtection="1">
      <alignment horizontal="center" vertical="center"/>
    </xf>
    <xf numFmtId="166" fontId="9" fillId="0" borderId="34" xfId="0" applyNumberFormat="1" applyFont="1" applyFill="1" applyBorder="1" applyAlignment="1">
      <alignment horizontal="left" vertical="center"/>
    </xf>
    <xf numFmtId="165" fontId="6" fillId="0" borderId="36" xfId="0" applyFont="1" applyBorder="1" applyAlignment="1" applyProtection="1">
      <alignment horizontal="center" vertical="center"/>
    </xf>
    <xf numFmtId="165" fontId="6" fillId="0" borderId="5" xfId="0" applyFont="1" applyBorder="1" applyAlignment="1" applyProtection="1">
      <alignment horizontal="centerContinuous" vertical="center"/>
    </xf>
    <xf numFmtId="165" fontId="6" fillId="0" borderId="38" xfId="0" quotePrefix="1" applyFont="1" applyBorder="1" applyAlignment="1" applyProtection="1">
      <alignment horizontal="left" vertical="center"/>
    </xf>
    <xf numFmtId="15" fontId="14" fillId="0" borderId="39" xfId="0" applyNumberFormat="1" applyFont="1" applyBorder="1" applyAlignment="1" applyProtection="1">
      <alignment horizontal="center" vertical="center"/>
    </xf>
    <xf numFmtId="165" fontId="6" fillId="0" borderId="40" xfId="0" quotePrefix="1" applyFont="1" applyBorder="1" applyAlignment="1" applyProtection="1">
      <alignment horizontal="left" vertical="center"/>
    </xf>
    <xf numFmtId="165" fontId="6" fillId="0" borderId="4" xfId="0" applyFont="1" applyBorder="1" applyAlignment="1" applyProtection="1">
      <alignment horizontal="center" vertical="center"/>
    </xf>
    <xf numFmtId="165" fontId="6" fillId="0" borderId="41" xfId="0" applyFont="1" applyBorder="1" applyAlignment="1" applyProtection="1">
      <alignment vertical="center"/>
    </xf>
    <xf numFmtId="165" fontId="12" fillId="0" borderId="2" xfId="0" applyFont="1" applyBorder="1" applyAlignment="1" applyProtection="1">
      <alignment horizontal="left" vertical="center"/>
    </xf>
    <xf numFmtId="165" fontId="6" fillId="0" borderId="2" xfId="0" applyFont="1" applyBorder="1" applyAlignment="1" applyProtection="1">
      <alignment vertical="center"/>
    </xf>
    <xf numFmtId="165" fontId="6" fillId="0" borderId="42" xfId="0" applyFont="1" applyBorder="1" applyAlignment="1" applyProtection="1">
      <alignment vertical="center"/>
    </xf>
    <xf numFmtId="165" fontId="6" fillId="0" borderId="2" xfId="0" applyFont="1" applyBorder="1" applyAlignment="1" applyProtection="1">
      <alignment horizontal="centerContinuous" vertical="center"/>
    </xf>
    <xf numFmtId="165" fontId="12" fillId="0" borderId="43" xfId="0" applyFont="1" applyBorder="1" applyAlignment="1" applyProtection="1">
      <alignment horizontal="centerContinuous" vertical="center"/>
    </xf>
    <xf numFmtId="165" fontId="6" fillId="0" borderId="44" xfId="0" applyFont="1" applyBorder="1" applyAlignment="1" applyProtection="1">
      <alignment horizontal="centerContinuous" vertical="center"/>
    </xf>
    <xf numFmtId="165" fontId="6" fillId="0" borderId="45" xfId="0" applyFont="1" applyBorder="1" applyAlignment="1" applyProtection="1">
      <alignment horizontal="centerContinuous" vertical="center"/>
    </xf>
    <xf numFmtId="165" fontId="12" fillId="0" borderId="2" xfId="0" applyFont="1" applyBorder="1" applyAlignment="1" applyProtection="1">
      <alignment horizontal="centerContinuous" vertical="center"/>
    </xf>
    <xf numFmtId="165" fontId="6" fillId="0" borderId="46" xfId="0" applyFont="1" applyBorder="1" applyAlignment="1" applyProtection="1">
      <alignment vertical="center"/>
    </xf>
    <xf numFmtId="165" fontId="6" fillId="0" borderId="28" xfId="0" applyFont="1" applyBorder="1" applyAlignment="1" applyProtection="1">
      <alignment vertical="center"/>
    </xf>
    <xf numFmtId="165" fontId="6" fillId="0" borderId="28" xfId="0" applyFont="1" applyBorder="1" applyAlignment="1" applyProtection="1">
      <alignment horizontal="left" vertical="center"/>
    </xf>
    <xf numFmtId="170" fontId="6" fillId="0" borderId="28" xfId="0" applyNumberFormat="1" applyFont="1" applyBorder="1" applyAlignment="1" applyProtection="1">
      <alignment horizontal="center" vertical="center"/>
    </xf>
    <xf numFmtId="165" fontId="14" fillId="0" borderId="11" xfId="0" applyFont="1" applyBorder="1" applyAlignment="1" applyProtection="1">
      <alignment horizontal="left" vertical="center"/>
    </xf>
    <xf numFmtId="165" fontId="8" fillId="0" borderId="44" xfId="0" applyFont="1" applyBorder="1" applyAlignment="1" applyProtection="1">
      <alignment horizontal="centerContinuous" vertical="center"/>
    </xf>
    <xf numFmtId="165" fontId="12" fillId="0" borderId="44" xfId="0" applyFont="1" applyBorder="1" applyAlignment="1" applyProtection="1">
      <alignment horizontal="centerContinuous" vertical="center"/>
    </xf>
    <xf numFmtId="165" fontId="6" fillId="0" borderId="47" xfId="0" applyFont="1" applyBorder="1" applyAlignment="1" applyProtection="1">
      <alignment horizontal="centerContinuous" vertical="center"/>
    </xf>
    <xf numFmtId="165" fontId="6" fillId="0" borderId="34" xfId="0" applyFont="1" applyBorder="1" applyAlignment="1" applyProtection="1">
      <alignment horizontal="left" vertical="center"/>
      <protection locked="0"/>
    </xf>
    <xf numFmtId="165" fontId="6" fillId="0" borderId="47" xfId="0" applyFont="1" applyBorder="1" applyAlignment="1" applyProtection="1">
      <alignment vertical="center"/>
    </xf>
    <xf numFmtId="165" fontId="6" fillId="0" borderId="19" xfId="0" quotePrefix="1" applyFont="1" applyBorder="1" applyAlignment="1" applyProtection="1">
      <alignment horizontal="left" vertical="center"/>
    </xf>
    <xf numFmtId="165" fontId="6" fillId="0" borderId="28" xfId="0" quotePrefix="1" applyFont="1" applyBorder="1" applyAlignment="1" applyProtection="1">
      <alignment horizontal="left" vertical="center"/>
    </xf>
    <xf numFmtId="165" fontId="6" fillId="0" borderId="21" xfId="0" applyFont="1" applyBorder="1" applyAlignment="1" applyProtection="1">
      <alignment horizontal="left" vertical="center"/>
    </xf>
    <xf numFmtId="165" fontId="6" fillId="0" borderId="4" xfId="0" applyFont="1" applyBorder="1" applyAlignment="1" applyProtection="1">
      <alignment horizontal="left" vertical="center"/>
    </xf>
    <xf numFmtId="165" fontId="6" fillId="0" borderId="48" xfId="0" applyFont="1" applyBorder="1" applyAlignment="1" applyProtection="1">
      <alignment horizontal="centerContinuous" vertical="center"/>
    </xf>
    <xf numFmtId="165" fontId="9" fillId="0" borderId="19" xfId="0" applyFont="1" applyBorder="1" applyAlignment="1" applyProtection="1">
      <alignment vertical="center"/>
      <protection locked="0"/>
    </xf>
    <xf numFmtId="165" fontId="6" fillId="0" borderId="11" xfId="0" quotePrefix="1" applyFont="1" applyBorder="1" applyAlignment="1" applyProtection="1">
      <alignment horizontal="left" vertical="center"/>
      <protection locked="0"/>
    </xf>
    <xf numFmtId="165" fontId="10" fillId="0" borderId="22" xfId="0" applyFont="1" applyBorder="1" applyProtection="1"/>
    <xf numFmtId="165" fontId="6" fillId="0" borderId="20" xfId="0" applyFont="1" applyBorder="1" applyAlignment="1" applyProtection="1">
      <alignment vertical="center"/>
      <protection locked="0"/>
    </xf>
    <xf numFmtId="165" fontId="14" fillId="0" borderId="20" xfId="0" applyFont="1" applyBorder="1" applyAlignment="1" applyProtection="1">
      <alignment vertical="center"/>
      <protection locked="0"/>
    </xf>
    <xf numFmtId="165" fontId="8" fillId="0" borderId="49" xfId="0" applyFont="1" applyBorder="1" applyAlignment="1" applyProtection="1">
      <alignment vertical="center"/>
    </xf>
    <xf numFmtId="165" fontId="6" fillId="0" borderId="50" xfId="0" applyFont="1" applyBorder="1" applyAlignment="1" applyProtection="1">
      <alignment horizontal="center" vertical="center"/>
    </xf>
    <xf numFmtId="165" fontId="6" fillId="0" borderId="51" xfId="0" applyFont="1" applyBorder="1" applyAlignment="1" applyProtection="1">
      <alignment horizontal="center" vertical="center"/>
    </xf>
    <xf numFmtId="165" fontId="6" fillId="0" borderId="34" xfId="0" quotePrefix="1" applyFont="1" applyBorder="1" applyAlignment="1" applyProtection="1">
      <alignment horizontal="left" vertical="center"/>
      <protection locked="0"/>
    </xf>
    <xf numFmtId="165" fontId="6" fillId="0" borderId="52" xfId="0" applyFont="1" applyBorder="1" applyAlignment="1" applyProtection="1">
      <alignment horizontal="left" vertical="center"/>
      <protection locked="0"/>
    </xf>
    <xf numFmtId="165" fontId="6" fillId="0" borderId="40" xfId="0" applyFont="1" applyBorder="1" applyAlignment="1" applyProtection="1">
      <alignment horizontal="left" vertical="center"/>
      <protection locked="0"/>
    </xf>
    <xf numFmtId="165" fontId="6" fillId="0" borderId="9" xfId="0" quotePrefix="1" applyFont="1" applyBorder="1" applyAlignment="1" applyProtection="1">
      <alignment horizontal="left" vertical="center"/>
      <protection locked="0"/>
    </xf>
    <xf numFmtId="165" fontId="6" fillId="0" borderId="53" xfId="0" applyFont="1" applyBorder="1" applyAlignment="1" applyProtection="1">
      <alignment horizontal="left" vertical="center"/>
    </xf>
    <xf numFmtId="165" fontId="6" fillId="0" borderId="23" xfId="0" applyFont="1" applyBorder="1" applyAlignment="1" applyProtection="1">
      <alignment horizontal="center" vertical="center"/>
    </xf>
    <xf numFmtId="165" fontId="6" fillId="0" borderId="30" xfId="0" applyFont="1" applyBorder="1" applyAlignment="1" applyProtection="1">
      <alignment horizontal="left" vertical="center"/>
    </xf>
    <xf numFmtId="165" fontId="6" fillId="0" borderId="30" xfId="0" applyFont="1" applyBorder="1" applyAlignment="1" applyProtection="1">
      <alignment vertical="center"/>
    </xf>
    <xf numFmtId="166" fontId="6" fillId="0" borderId="23" xfId="0" applyNumberFormat="1" applyFont="1" applyBorder="1" applyAlignment="1" applyProtection="1">
      <alignment horizontal="center" vertical="center"/>
    </xf>
    <xf numFmtId="2" fontId="6" fillId="0" borderId="13" xfId="0" applyNumberFormat="1" applyFont="1" applyBorder="1" applyAlignment="1" applyProtection="1">
      <alignment horizontal="center" vertical="center"/>
      <protection locked="0"/>
    </xf>
    <xf numFmtId="2" fontId="15" fillId="0" borderId="0" xfId="0" applyNumberFormat="1" applyFont="1" applyAlignment="1" applyProtection="1">
      <alignment vertical="center"/>
    </xf>
    <xf numFmtId="165" fontId="6" fillId="0" borderId="53" xfId="0" applyFont="1" applyBorder="1" applyAlignment="1" applyProtection="1">
      <alignment horizontal="left" vertical="center"/>
      <protection locked="0"/>
    </xf>
    <xf numFmtId="165" fontId="14" fillId="0" borderId="0" xfId="0" applyFont="1" applyBorder="1" applyAlignment="1" applyProtection="1">
      <alignment vertical="center"/>
      <protection locked="0"/>
    </xf>
    <xf numFmtId="165" fontId="24" fillId="0" borderId="0" xfId="0" applyFont="1" applyBorder="1" applyAlignment="1" applyProtection="1">
      <alignment vertical="center"/>
      <protection locked="0"/>
    </xf>
    <xf numFmtId="165" fontId="24" fillId="0" borderId="0" xfId="0" applyFont="1" applyBorder="1" applyAlignment="1" applyProtection="1">
      <alignment horizontal="left" vertical="center"/>
      <protection locked="0"/>
    </xf>
    <xf numFmtId="165" fontId="24" fillId="0" borderId="12" xfId="0" applyFont="1" applyBorder="1" applyAlignment="1" applyProtection="1">
      <alignment vertical="center"/>
      <protection locked="0"/>
    </xf>
    <xf numFmtId="165" fontId="24" fillId="0" borderId="12" xfId="0" applyFont="1" applyBorder="1" applyAlignment="1" applyProtection="1">
      <alignment horizontal="left" vertical="center"/>
      <protection locked="0"/>
    </xf>
    <xf numFmtId="165" fontId="19" fillId="0" borderId="0" xfId="0" applyFont="1" applyBorder="1" applyAlignment="1" applyProtection="1">
      <alignment horizontal="left" vertical="center"/>
      <protection locked="0"/>
    </xf>
    <xf numFmtId="0" fontId="6" fillId="0" borderId="54" xfId="0" applyNumberFormat="1" applyFont="1" applyBorder="1" applyAlignment="1" applyProtection="1">
      <alignment horizontal="center" vertical="center"/>
      <protection locked="0"/>
    </xf>
    <xf numFmtId="0" fontId="6" fillId="0" borderId="55" xfId="0" applyNumberFormat="1" applyFont="1" applyBorder="1" applyAlignment="1" applyProtection="1">
      <alignment horizontal="center" vertical="center"/>
      <protection locked="0"/>
    </xf>
    <xf numFmtId="165" fontId="9" fillId="0" borderId="24" xfId="0" applyFont="1" applyFill="1" applyBorder="1" applyAlignment="1" applyProtection="1">
      <alignment horizontal="left" vertical="center"/>
    </xf>
    <xf numFmtId="165" fontId="6" fillId="0" borderId="54" xfId="0" applyFont="1" applyBorder="1" applyAlignment="1" applyProtection="1">
      <alignment horizontal="left" vertical="center"/>
    </xf>
    <xf numFmtId="165" fontId="6" fillId="0" borderId="48" xfId="0" applyFont="1" applyBorder="1" applyAlignment="1" applyProtection="1">
      <alignment vertical="center"/>
    </xf>
    <xf numFmtId="165" fontId="6" fillId="0" borderId="11" xfId="0" quotePrefix="1" applyFont="1" applyFill="1" applyBorder="1" applyAlignment="1" applyProtection="1">
      <alignment horizontal="left" vertical="center"/>
    </xf>
    <xf numFmtId="165" fontId="14" fillId="0" borderId="0" xfId="0" applyFont="1" applyFill="1" applyBorder="1" applyAlignment="1" applyProtection="1">
      <alignment horizontal="left" vertical="center"/>
      <protection locked="0"/>
    </xf>
    <xf numFmtId="165" fontId="6" fillId="0" borderId="0" xfId="0" applyFont="1" applyFill="1" applyBorder="1" applyAlignment="1" applyProtection="1">
      <alignment horizontal="left" vertical="center"/>
      <protection locked="0"/>
    </xf>
    <xf numFmtId="165" fontId="6" fillId="0" borderId="19" xfId="0" applyFont="1" applyFill="1" applyBorder="1" applyAlignment="1" applyProtection="1">
      <alignment horizontal="left" vertical="center"/>
      <protection locked="0"/>
    </xf>
    <xf numFmtId="165" fontId="6" fillId="0" borderId="0" xfId="0" quotePrefix="1" applyFont="1" applyFill="1" applyBorder="1" applyAlignment="1" applyProtection="1">
      <alignment horizontal="left" vertical="center"/>
    </xf>
    <xf numFmtId="165" fontId="6" fillId="0" borderId="0" xfId="0" applyFont="1" applyFill="1" applyBorder="1" applyAlignment="1" applyProtection="1">
      <alignment vertical="center"/>
      <protection locked="0"/>
    </xf>
    <xf numFmtId="165" fontId="6" fillId="0" borderId="24" xfId="0" quotePrefix="1" applyFont="1" applyFill="1" applyBorder="1" applyAlignment="1" applyProtection="1">
      <alignment horizontal="left" vertical="center"/>
    </xf>
    <xf numFmtId="165" fontId="14" fillId="0" borderId="25" xfId="0" applyFont="1" applyFill="1" applyBorder="1" applyAlignment="1" applyProtection="1">
      <alignment horizontal="left" vertical="center"/>
      <protection locked="0"/>
    </xf>
    <xf numFmtId="165" fontId="6" fillId="0" borderId="25" xfId="0" applyFont="1" applyFill="1" applyBorder="1" applyAlignment="1" applyProtection="1">
      <alignment horizontal="centerContinuous" vertical="center"/>
      <protection locked="0"/>
    </xf>
    <xf numFmtId="165" fontId="6" fillId="0" borderId="28" xfId="0" applyFont="1" applyFill="1" applyBorder="1" applyAlignment="1" applyProtection="1">
      <alignment horizontal="centerContinuous" vertical="center"/>
      <protection locked="0"/>
    </xf>
    <xf numFmtId="165" fontId="6" fillId="0" borderId="25" xfId="0" quotePrefix="1" applyFont="1" applyFill="1" applyBorder="1" applyAlignment="1" applyProtection="1">
      <alignment horizontal="left" vertical="center"/>
    </xf>
    <xf numFmtId="165" fontId="6" fillId="0" borderId="25" xfId="0" applyFont="1" applyFill="1" applyBorder="1" applyAlignment="1" applyProtection="1">
      <alignment vertical="center"/>
      <protection locked="0"/>
    </xf>
    <xf numFmtId="165" fontId="6" fillId="0" borderId="25" xfId="0" applyFont="1" applyFill="1" applyBorder="1" applyAlignment="1" applyProtection="1">
      <alignment horizontal="left" vertical="center"/>
      <protection locked="0"/>
    </xf>
    <xf numFmtId="165" fontId="6" fillId="0" borderId="40" xfId="0" applyFont="1" applyFill="1" applyBorder="1" applyAlignment="1" applyProtection="1">
      <alignment horizontal="left" vertical="center"/>
    </xf>
    <xf numFmtId="165" fontId="6" fillId="0" borderId="6" xfId="0" applyFont="1" applyFill="1" applyBorder="1" applyAlignment="1" applyProtection="1">
      <alignment vertical="center"/>
      <protection locked="0"/>
    </xf>
    <xf numFmtId="165" fontId="6" fillId="0" borderId="17" xfId="0" quotePrefix="1" applyFont="1" applyFill="1" applyBorder="1" applyAlignment="1" applyProtection="1">
      <alignment horizontal="left" vertical="center"/>
    </xf>
    <xf numFmtId="165" fontId="6" fillId="0" borderId="8" xfId="0" applyFont="1" applyFill="1" applyBorder="1" applyAlignment="1" applyProtection="1">
      <alignment vertical="center"/>
    </xf>
    <xf numFmtId="165" fontId="6" fillId="0" borderId="8" xfId="0" applyFont="1" applyFill="1" applyBorder="1" applyAlignment="1" applyProtection="1">
      <alignment vertical="center"/>
      <protection locked="0"/>
    </xf>
    <xf numFmtId="165" fontId="6" fillId="0" borderId="13" xfId="0" applyFont="1" applyFill="1" applyBorder="1" applyAlignment="1" applyProtection="1">
      <alignment vertical="center"/>
      <protection locked="0"/>
    </xf>
    <xf numFmtId="165" fontId="6" fillId="0" borderId="8" xfId="0" quotePrefix="1" applyFont="1" applyFill="1" applyBorder="1" applyAlignment="1" applyProtection="1">
      <alignment horizontal="left" vertical="center"/>
    </xf>
    <xf numFmtId="165" fontId="14" fillId="0" borderId="8" xfId="0" applyFont="1" applyFill="1" applyBorder="1" applyAlignment="1" applyProtection="1">
      <alignment horizontal="center" vertical="center"/>
    </xf>
    <xf numFmtId="165" fontId="14" fillId="0" borderId="8" xfId="0" applyFont="1" applyFill="1" applyBorder="1" applyAlignment="1" applyProtection="1">
      <alignment vertical="center"/>
      <protection locked="0"/>
    </xf>
    <xf numFmtId="165" fontId="6" fillId="0" borderId="10" xfId="0" quotePrefix="1" applyFont="1" applyFill="1" applyBorder="1" applyAlignment="1" applyProtection="1">
      <alignment horizontal="left" vertical="center"/>
    </xf>
    <xf numFmtId="165" fontId="1" fillId="0" borderId="18" xfId="0" applyFont="1" applyFill="1" applyBorder="1" applyAlignment="1" applyProtection="1">
      <alignment horizontal="left" vertical="center"/>
    </xf>
    <xf numFmtId="165" fontId="3" fillId="0" borderId="14" xfId="0" applyFont="1" applyFill="1" applyBorder="1" applyAlignment="1" applyProtection="1">
      <alignment vertical="center"/>
    </xf>
    <xf numFmtId="165" fontId="5" fillId="0" borderId="14" xfId="0" applyFont="1" applyFill="1" applyBorder="1" applyAlignment="1" applyProtection="1">
      <alignment horizontal="left" vertical="center"/>
    </xf>
    <xf numFmtId="15" fontId="3" fillId="0" borderId="14" xfId="0" applyNumberFormat="1" applyFont="1" applyFill="1" applyBorder="1" applyAlignment="1" applyProtection="1">
      <alignment horizontal="center" vertical="center"/>
    </xf>
    <xf numFmtId="165" fontId="3" fillId="0" borderId="0" xfId="0" applyFont="1" applyFill="1" applyBorder="1" applyAlignment="1" applyProtection="1">
      <alignment vertical="center"/>
    </xf>
    <xf numFmtId="165" fontId="3" fillId="0" borderId="0" xfId="0" applyFont="1" applyFill="1" applyAlignment="1" applyProtection="1">
      <alignment vertical="center"/>
    </xf>
    <xf numFmtId="165" fontId="15" fillId="0" borderId="11" xfId="0" applyFont="1" applyFill="1" applyBorder="1" applyAlignment="1" applyProtection="1">
      <alignment vertical="center"/>
    </xf>
    <xf numFmtId="165" fontId="15" fillId="0" borderId="0" xfId="0" applyFont="1" applyFill="1" applyAlignment="1" applyProtection="1">
      <alignment vertical="center"/>
    </xf>
    <xf numFmtId="165" fontId="15" fillId="0" borderId="19" xfId="0" applyFont="1" applyFill="1" applyBorder="1" applyAlignment="1" applyProtection="1">
      <alignment vertical="center"/>
    </xf>
    <xf numFmtId="165" fontId="15" fillId="0" borderId="19" xfId="0" applyFont="1" applyFill="1" applyBorder="1" applyAlignment="1" applyProtection="1">
      <alignment horizontal="center" vertical="center"/>
    </xf>
    <xf numFmtId="165" fontId="15" fillId="0" borderId="19" xfId="0" quotePrefix="1" applyFont="1" applyFill="1" applyBorder="1" applyAlignment="1" applyProtection="1">
      <alignment horizontal="center" vertical="center"/>
    </xf>
    <xf numFmtId="165" fontId="15" fillId="0" borderId="19" xfId="0" applyFont="1" applyFill="1" applyBorder="1" applyAlignment="1" applyProtection="1">
      <alignment horizontal="left" vertical="center"/>
    </xf>
    <xf numFmtId="165" fontId="15" fillId="0" borderId="12" xfId="0" applyFont="1" applyFill="1" applyBorder="1" applyAlignment="1" applyProtection="1">
      <alignment horizontal="center" vertical="center"/>
    </xf>
    <xf numFmtId="165" fontId="18" fillId="0" borderId="0" xfId="0" applyFont="1" applyFill="1" applyAlignment="1" applyProtection="1">
      <alignment horizontal="right" vertical="center"/>
    </xf>
    <xf numFmtId="165" fontId="22" fillId="0" borderId="0" xfId="0" applyFont="1" applyFill="1" applyAlignment="1" applyProtection="1">
      <alignment horizontal="right" vertical="center"/>
    </xf>
    <xf numFmtId="165" fontId="11" fillId="0" borderId="0" xfId="0" applyFont="1" applyFill="1" applyAlignment="1" applyProtection="1">
      <alignment vertical="center"/>
    </xf>
    <xf numFmtId="165" fontId="9" fillId="0" borderId="0" xfId="0" applyFont="1" applyFill="1" applyAlignment="1" applyProtection="1">
      <alignment vertical="center"/>
    </xf>
    <xf numFmtId="165" fontId="15" fillId="0" borderId="17" xfId="0" applyFont="1" applyFill="1" applyBorder="1" applyAlignment="1" applyProtection="1">
      <alignment horizontal="left" vertical="center"/>
    </xf>
    <xf numFmtId="165" fontId="15" fillId="0" borderId="8" xfId="0" applyFont="1" applyFill="1" applyBorder="1" applyAlignment="1" applyProtection="1">
      <alignment vertical="center"/>
    </xf>
    <xf numFmtId="165" fontId="15" fillId="0" borderId="13" xfId="0" applyFont="1" applyFill="1" applyBorder="1" applyAlignment="1" applyProtection="1">
      <alignment vertical="center"/>
    </xf>
    <xf numFmtId="165" fontId="15" fillId="0" borderId="13" xfId="0" applyFont="1" applyFill="1" applyBorder="1" applyAlignment="1" applyProtection="1">
      <alignment horizontal="center" vertical="center"/>
    </xf>
    <xf numFmtId="165" fontId="15" fillId="0" borderId="13" xfId="0" quotePrefix="1" applyFont="1" applyFill="1" applyBorder="1" applyAlignment="1" applyProtection="1">
      <alignment horizontal="center" vertical="center"/>
    </xf>
    <xf numFmtId="165" fontId="15" fillId="0" borderId="7" xfId="0" applyFont="1" applyFill="1" applyBorder="1" applyAlignment="1" applyProtection="1">
      <alignment horizontal="center" vertical="center"/>
    </xf>
    <xf numFmtId="165" fontId="9" fillId="0" borderId="0" xfId="0" applyFont="1" applyFill="1" applyBorder="1" applyAlignment="1" applyProtection="1">
      <alignment vertical="center"/>
    </xf>
    <xf numFmtId="165" fontId="8" fillId="0" borderId="0" xfId="0" applyFont="1" applyFill="1" applyAlignment="1" applyProtection="1">
      <alignment vertical="center"/>
    </xf>
    <xf numFmtId="165" fontId="9" fillId="0" borderId="17" xfId="0" applyFont="1" applyFill="1" applyBorder="1" applyAlignment="1" applyProtection="1">
      <alignment horizontal="left" vertical="center"/>
    </xf>
    <xf numFmtId="165" fontId="9" fillId="0" borderId="8" xfId="0" applyFont="1" applyFill="1" applyBorder="1" applyAlignment="1" applyProtection="1">
      <alignment vertical="center"/>
    </xf>
    <xf numFmtId="165" fontId="9" fillId="0" borderId="13" xfId="0" applyFont="1" applyFill="1" applyBorder="1" applyAlignment="1" applyProtection="1">
      <alignment vertical="center"/>
    </xf>
    <xf numFmtId="165" fontId="9" fillId="0" borderId="13" xfId="0" applyFont="1" applyFill="1" applyBorder="1" applyAlignment="1" applyProtection="1">
      <alignment horizontal="center" vertical="center"/>
    </xf>
    <xf numFmtId="164" fontId="9" fillId="0" borderId="13" xfId="0" applyNumberFormat="1" applyFont="1" applyFill="1" applyBorder="1" applyAlignment="1" applyProtection="1">
      <alignment horizontal="right" vertical="center"/>
    </xf>
    <xf numFmtId="165" fontId="9" fillId="0" borderId="4" xfId="0" applyFont="1" applyFill="1" applyBorder="1" applyAlignment="1" applyProtection="1">
      <alignment horizontal="right" vertical="center"/>
    </xf>
    <xf numFmtId="164" fontId="9" fillId="0" borderId="4" xfId="0" applyNumberFormat="1" applyFont="1" applyFill="1" applyBorder="1" applyAlignment="1" applyProtection="1">
      <alignment vertical="center"/>
    </xf>
    <xf numFmtId="164" fontId="9" fillId="0" borderId="6" xfId="0" applyNumberFormat="1" applyFont="1" applyFill="1" applyBorder="1" applyAlignment="1" applyProtection="1">
      <alignment vertical="center"/>
    </xf>
    <xf numFmtId="165" fontId="14" fillId="0" borderId="0" xfId="0" applyFont="1" applyFill="1" applyAlignment="1" applyProtection="1">
      <alignment vertical="center"/>
    </xf>
    <xf numFmtId="165" fontId="17" fillId="0" borderId="1" xfId="0" applyFont="1" applyFill="1" applyBorder="1" applyAlignment="1" applyProtection="1">
      <alignment horizontal="left" vertical="center"/>
    </xf>
    <xf numFmtId="165" fontId="7" fillId="0" borderId="56" xfId="0" applyFont="1" applyFill="1" applyBorder="1" applyAlignment="1" applyProtection="1">
      <alignment horizontal="centerContinuous" vertical="center"/>
    </xf>
    <xf numFmtId="165" fontId="7" fillId="0" borderId="57" xfId="0" applyFont="1" applyFill="1" applyBorder="1" applyAlignment="1" applyProtection="1">
      <alignment horizontal="centerContinuous" vertical="center"/>
    </xf>
    <xf numFmtId="167" fontId="7" fillId="0" borderId="46" xfId="0" applyNumberFormat="1" applyFont="1" applyFill="1" applyBorder="1" applyAlignment="1" applyProtection="1">
      <alignment horizontal="center" vertical="center"/>
    </xf>
    <xf numFmtId="165" fontId="9" fillId="0" borderId="58" xfId="0" applyFont="1" applyFill="1" applyBorder="1" applyAlignment="1" applyProtection="1">
      <alignment horizontal="left" vertical="center"/>
    </xf>
    <xf numFmtId="165" fontId="11" fillId="0" borderId="56" xfId="0" applyFont="1" applyFill="1" applyBorder="1" applyAlignment="1" applyProtection="1">
      <alignment vertical="center"/>
    </xf>
    <xf numFmtId="167" fontId="9" fillId="0" borderId="56" xfId="0" applyNumberFormat="1" applyFont="1" applyFill="1" applyBorder="1" applyAlignment="1" applyProtection="1">
      <alignment horizontal="left" vertical="center"/>
    </xf>
    <xf numFmtId="165" fontId="9" fillId="0" borderId="59" xfId="0" applyFont="1" applyFill="1" applyBorder="1" applyAlignment="1" applyProtection="1">
      <alignment vertical="center"/>
    </xf>
    <xf numFmtId="165" fontId="9" fillId="0" borderId="34" xfId="0" applyFont="1" applyFill="1" applyBorder="1" applyAlignment="1" applyProtection="1">
      <alignment horizontal="left" vertical="center"/>
      <protection locked="0"/>
    </xf>
    <xf numFmtId="165" fontId="3" fillId="0" borderId="28" xfId="0" applyFont="1" applyFill="1" applyBorder="1" applyAlignment="1" applyProtection="1">
      <alignment vertical="center"/>
    </xf>
    <xf numFmtId="165" fontId="9" fillId="0" borderId="31" xfId="0" applyFont="1" applyFill="1" applyBorder="1" applyAlignment="1" applyProtection="1">
      <alignment horizontal="center" vertical="center"/>
      <protection locked="0"/>
    </xf>
    <xf numFmtId="2" fontId="9" fillId="0" borderId="28" xfId="0" applyNumberFormat="1" applyFont="1" applyFill="1" applyBorder="1" applyAlignment="1" applyProtection="1">
      <alignment horizontal="center" vertical="center"/>
      <protection locked="0"/>
    </xf>
    <xf numFmtId="165" fontId="11" fillId="0" borderId="25" xfId="0" applyFont="1" applyFill="1" applyBorder="1" applyAlignment="1" applyProtection="1">
      <alignment vertical="center"/>
    </xf>
    <xf numFmtId="167" fontId="9" fillId="0" borderId="25" xfId="0" applyNumberFormat="1" applyFont="1" applyFill="1" applyBorder="1" applyAlignment="1" applyProtection="1">
      <alignment vertical="center"/>
    </xf>
    <xf numFmtId="165" fontId="9" fillId="0" borderId="25" xfId="0" applyFont="1" applyFill="1" applyBorder="1" applyAlignment="1" applyProtection="1">
      <alignment vertical="center"/>
      <protection locked="0"/>
    </xf>
    <xf numFmtId="167" fontId="9" fillId="0" borderId="25" xfId="0" applyNumberFormat="1" applyFont="1" applyFill="1" applyBorder="1" applyAlignment="1" applyProtection="1">
      <alignment horizontal="left" vertical="center"/>
    </xf>
    <xf numFmtId="165" fontId="11" fillId="0" borderId="8" xfId="0" applyFont="1" applyFill="1" applyBorder="1" applyAlignment="1" applyProtection="1">
      <alignment vertical="center"/>
    </xf>
    <xf numFmtId="167" fontId="9" fillId="0" borderId="8" xfId="0" applyNumberFormat="1" applyFont="1" applyFill="1" applyBorder="1" applyAlignment="1" applyProtection="1">
      <alignment vertical="center"/>
    </xf>
    <xf numFmtId="165" fontId="9" fillId="0" borderId="60" xfId="0" applyFont="1" applyFill="1" applyBorder="1" applyAlignment="1" applyProtection="1">
      <alignment vertical="center"/>
    </xf>
    <xf numFmtId="165" fontId="9" fillId="0" borderId="30" xfId="0" applyFont="1" applyFill="1" applyBorder="1" applyAlignment="1" applyProtection="1">
      <alignment vertical="center"/>
      <protection locked="0"/>
    </xf>
    <xf numFmtId="165" fontId="9" fillId="0" borderId="61" xfId="0" applyFont="1" applyFill="1" applyBorder="1" applyAlignment="1" applyProtection="1">
      <alignment horizontal="center" vertical="center"/>
      <protection locked="0"/>
    </xf>
    <xf numFmtId="2" fontId="9" fillId="0" borderId="62" xfId="0" applyNumberFormat="1" applyFont="1" applyFill="1" applyBorder="1" applyAlignment="1" applyProtection="1">
      <alignment horizontal="center" vertical="center"/>
      <protection locked="0"/>
    </xf>
    <xf numFmtId="165" fontId="9" fillId="0" borderId="12" xfId="0" applyFont="1" applyFill="1" applyBorder="1" applyAlignment="1" applyProtection="1">
      <alignment vertical="center"/>
    </xf>
    <xf numFmtId="165" fontId="6" fillId="0" borderId="0" xfId="0" applyFont="1" applyFill="1" applyAlignment="1" applyProtection="1">
      <alignment vertical="center"/>
    </xf>
    <xf numFmtId="165" fontId="7" fillId="0" borderId="8" xfId="0" applyFont="1" applyFill="1" applyBorder="1" applyAlignment="1">
      <alignment horizontal="center" vertical="center"/>
    </xf>
    <xf numFmtId="165" fontId="7" fillId="0" borderId="6" xfId="0" applyFont="1" applyFill="1" applyBorder="1" applyAlignment="1">
      <alignment horizontal="left" vertical="center"/>
    </xf>
    <xf numFmtId="165" fontId="7" fillId="0" borderId="0" xfId="0" applyFont="1" applyFill="1" applyAlignment="1">
      <alignment horizontal="left" vertical="center"/>
    </xf>
    <xf numFmtId="165" fontId="9" fillId="0" borderId="0" xfId="0" applyFont="1" applyFill="1" applyAlignment="1">
      <alignment horizontal="left" vertical="center"/>
    </xf>
    <xf numFmtId="165" fontId="6" fillId="0" borderId="0" xfId="0" applyFont="1" applyFill="1" applyAlignment="1">
      <alignment horizontal="left" vertical="center"/>
    </xf>
    <xf numFmtId="166" fontId="9" fillId="0" borderId="63" xfId="0" applyNumberFormat="1" applyFont="1" applyFill="1" applyBorder="1" applyAlignment="1">
      <alignment horizontal="left" vertical="center"/>
    </xf>
    <xf numFmtId="165" fontId="9" fillId="0" borderId="51" xfId="0" applyFont="1" applyFill="1" applyBorder="1" applyAlignment="1" applyProtection="1">
      <alignment vertical="center"/>
      <protection locked="0"/>
    </xf>
    <xf numFmtId="165" fontId="11" fillId="0" borderId="0" xfId="0" applyFont="1" applyFill="1"/>
    <xf numFmtId="165" fontId="8" fillId="0" borderId="0" xfId="0" applyFont="1" applyFill="1"/>
    <xf numFmtId="166" fontId="9" fillId="0" borderId="24" xfId="0" applyNumberFormat="1" applyFont="1" applyFill="1" applyBorder="1" applyAlignment="1">
      <alignment horizontal="left" vertical="center"/>
    </xf>
    <xf numFmtId="166" fontId="9" fillId="0" borderId="27" xfId="0" applyNumberFormat="1" applyFont="1" applyFill="1" applyBorder="1" applyAlignment="1" applyProtection="1">
      <alignment horizontal="right" vertical="center"/>
      <protection locked="0"/>
    </xf>
    <xf numFmtId="166" fontId="9" fillId="0" borderId="27" xfId="0" applyNumberFormat="1" applyFont="1" applyFill="1" applyBorder="1" applyAlignment="1">
      <alignment horizontal="left" vertical="center"/>
    </xf>
    <xf numFmtId="166" fontId="9" fillId="0" borderId="26" xfId="0" applyNumberFormat="1" applyFont="1" applyFill="1" applyBorder="1" applyAlignment="1" applyProtection="1">
      <alignment horizontal="right" vertical="center"/>
      <protection locked="0"/>
    </xf>
    <xf numFmtId="165" fontId="11" fillId="0" borderId="27" xfId="0" applyFont="1" applyFill="1" applyBorder="1"/>
    <xf numFmtId="165" fontId="7" fillId="0" borderId="64" xfId="0" applyFont="1" applyFill="1" applyBorder="1" applyAlignment="1" applyProtection="1">
      <alignment vertical="center"/>
    </xf>
    <xf numFmtId="165" fontId="7" fillId="0" borderId="8" xfId="0" applyFont="1" applyFill="1" applyBorder="1" applyAlignment="1" applyProtection="1">
      <alignment vertical="center"/>
    </xf>
    <xf numFmtId="165" fontId="7" fillId="0" borderId="65" xfId="0" applyFont="1" applyFill="1" applyBorder="1" applyAlignment="1" applyProtection="1">
      <alignment vertical="center"/>
    </xf>
    <xf numFmtId="2" fontId="7" fillId="0" borderId="13" xfId="0" applyNumberFormat="1" applyFont="1" applyFill="1" applyBorder="1" applyAlignment="1" applyProtection="1">
      <alignment vertical="center"/>
    </xf>
    <xf numFmtId="165" fontId="7" fillId="0" borderId="11" xfId="0" applyFont="1" applyFill="1" applyBorder="1" applyAlignment="1" applyProtection="1">
      <alignment vertical="center"/>
    </xf>
    <xf numFmtId="165" fontId="7" fillId="0" borderId="0" xfId="0" applyFont="1" applyFill="1" applyBorder="1" applyAlignment="1" applyProtection="1">
      <alignment vertical="center"/>
    </xf>
    <xf numFmtId="2" fontId="7" fillId="0" borderId="0" xfId="0" applyNumberFormat="1" applyFont="1" applyFill="1" applyBorder="1" applyAlignment="1" applyProtection="1">
      <alignment vertical="center"/>
    </xf>
    <xf numFmtId="1" fontId="7" fillId="0" borderId="0" xfId="0" applyNumberFormat="1" applyFont="1" applyFill="1" applyBorder="1" applyAlignment="1" applyProtection="1">
      <alignment horizontal="right" vertical="center"/>
    </xf>
    <xf numFmtId="165" fontId="7" fillId="0" borderId="11" xfId="0" applyFont="1" applyFill="1" applyBorder="1" applyAlignment="1">
      <alignment horizontal="left" vertical="center"/>
    </xf>
    <xf numFmtId="166" fontId="7" fillId="0" borderId="17" xfId="0" applyNumberFormat="1" applyFont="1" applyFill="1" applyBorder="1" applyAlignment="1">
      <alignment horizontal="left" vertical="center"/>
    </xf>
    <xf numFmtId="165" fontId="9" fillId="0" borderId="58" xfId="0" quotePrefix="1" applyFont="1" applyFill="1" applyBorder="1" applyAlignment="1">
      <alignment horizontal="left" vertical="center"/>
    </xf>
    <xf numFmtId="165" fontId="9" fillId="0" borderId="56" xfId="0" applyFont="1" applyFill="1" applyBorder="1" applyAlignment="1">
      <alignment horizontal="left" vertical="center"/>
    </xf>
    <xf numFmtId="165" fontId="9" fillId="0" borderId="46" xfId="0" applyFont="1" applyFill="1" applyBorder="1" applyAlignment="1">
      <alignment horizontal="left" vertical="center"/>
    </xf>
    <xf numFmtId="166" fontId="7" fillId="0" borderId="66" xfId="0" applyNumberFormat="1" applyFont="1" applyFill="1" applyBorder="1" applyAlignment="1">
      <alignment horizontal="left" vertical="center"/>
    </xf>
    <xf numFmtId="166" fontId="9" fillId="0" borderId="56" xfId="0" applyNumberFormat="1" applyFont="1" applyFill="1" applyBorder="1" applyAlignment="1">
      <alignment horizontal="left" vertical="center"/>
    </xf>
    <xf numFmtId="166" fontId="9" fillId="0" borderId="46" xfId="0" applyNumberFormat="1" applyFont="1" applyFill="1" applyBorder="1" applyAlignment="1">
      <alignment horizontal="right" vertical="center"/>
    </xf>
    <xf numFmtId="165" fontId="9" fillId="0" borderId="24" xfId="0" applyFont="1" applyFill="1" applyBorder="1" applyAlignment="1">
      <alignment horizontal="left" vertical="center"/>
    </xf>
    <xf numFmtId="165" fontId="9" fillId="0" borderId="25" xfId="0" applyFont="1" applyFill="1" applyBorder="1" applyAlignment="1">
      <alignment horizontal="left" vertical="center"/>
    </xf>
    <xf numFmtId="165" fontId="9" fillId="0" borderId="28" xfId="0" applyFont="1" applyFill="1" applyBorder="1" applyAlignment="1">
      <alignment horizontal="left" vertical="center"/>
    </xf>
    <xf numFmtId="166" fontId="9" fillId="0" borderId="25" xfId="0" applyNumberFormat="1" applyFont="1" applyFill="1" applyBorder="1" applyAlignment="1">
      <alignment horizontal="left" vertical="center"/>
    </xf>
    <xf numFmtId="166" fontId="9" fillId="0" borderId="28" xfId="0" applyNumberFormat="1" applyFont="1" applyFill="1" applyBorder="1" applyAlignment="1">
      <alignment horizontal="right" vertical="center"/>
    </xf>
    <xf numFmtId="165" fontId="7" fillId="0" borderId="17" xfId="0" applyFont="1" applyFill="1" applyBorder="1" applyAlignment="1">
      <alignment horizontal="left" vertical="center"/>
    </xf>
    <xf numFmtId="165" fontId="9" fillId="0" borderId="8" xfId="0" applyFont="1" applyFill="1" applyBorder="1" applyAlignment="1">
      <alignment horizontal="left" vertical="center"/>
    </xf>
    <xf numFmtId="165" fontId="9" fillId="0" borderId="13" xfId="0" applyFont="1" applyFill="1" applyBorder="1" applyAlignment="1">
      <alignment horizontal="left" vertical="center"/>
    </xf>
    <xf numFmtId="165" fontId="7" fillId="0" borderId="10" xfId="0" applyFont="1" applyFill="1" applyBorder="1" applyAlignment="1">
      <alignment horizontal="left" vertical="center"/>
    </xf>
    <xf numFmtId="1" fontId="9" fillId="0" borderId="13" xfId="0" applyNumberFormat="1" applyFont="1" applyFill="1" applyBorder="1" applyAlignment="1">
      <alignment horizontal="right" vertical="center"/>
    </xf>
    <xf numFmtId="165" fontId="23" fillId="0" borderId="0" xfId="0" applyFont="1" applyFill="1"/>
    <xf numFmtId="165" fontId="27" fillId="0" borderId="0" xfId="0" applyFont="1" applyFill="1" applyAlignment="1" applyProtection="1">
      <alignment vertical="center"/>
    </xf>
    <xf numFmtId="165" fontId="14" fillId="0" borderId="0" xfId="0" applyFont="1" applyFill="1" applyBorder="1" applyAlignment="1" applyProtection="1">
      <alignment horizontal="centerContinuous" vertical="center"/>
    </xf>
    <xf numFmtId="165" fontId="6" fillId="0" borderId="67" xfId="0" applyFont="1" applyBorder="1" applyAlignment="1" applyProtection="1">
      <alignment horizontal="centerContinuous" vertical="center"/>
    </xf>
    <xf numFmtId="165" fontId="6" fillId="0" borderId="54" xfId="0" applyFont="1" applyBorder="1" applyAlignment="1" applyProtection="1">
      <alignment horizontal="centerContinuous" vertical="center"/>
    </xf>
    <xf numFmtId="165" fontId="6" fillId="0" borderId="68" xfId="0" applyFont="1" applyBorder="1" applyAlignment="1" applyProtection="1">
      <alignment horizontal="centerContinuous" vertical="center"/>
    </xf>
    <xf numFmtId="165" fontId="6" fillId="0" borderId="55" xfId="0" applyFont="1" applyBorder="1" applyAlignment="1" applyProtection="1">
      <alignment horizontal="centerContinuous" vertical="center"/>
    </xf>
    <xf numFmtId="165" fontId="11" fillId="0" borderId="0" xfId="0" applyFont="1" applyFill="1" applyAlignment="1">
      <alignment horizontal="right"/>
    </xf>
    <xf numFmtId="1" fontId="14" fillId="0" borderId="0" xfId="0" applyNumberFormat="1" applyFont="1" applyFill="1" applyAlignment="1" applyProtection="1">
      <alignment vertical="center"/>
    </xf>
    <xf numFmtId="165" fontId="3" fillId="0" borderId="0" xfId="0" applyFont="1" applyFill="1" applyAlignment="1" applyProtection="1">
      <alignment horizontal="left" vertical="center"/>
    </xf>
    <xf numFmtId="165" fontId="15" fillId="0" borderId="0" xfId="0" applyFont="1" applyBorder="1" applyAlignment="1" applyProtection="1">
      <alignment vertical="center"/>
      <protection locked="0"/>
    </xf>
    <xf numFmtId="165" fontId="6" fillId="0" borderId="0" xfId="0" applyFont="1" applyFill="1" applyBorder="1" applyAlignment="1" applyProtection="1">
      <alignment vertical="center"/>
    </xf>
    <xf numFmtId="49" fontId="6" fillId="0" borderId="28" xfId="0" applyNumberFormat="1" applyFont="1" applyBorder="1" applyAlignment="1" applyProtection="1">
      <alignment horizontal="left" vertical="center"/>
    </xf>
    <xf numFmtId="167" fontId="9" fillId="0" borderId="5" xfId="0" applyNumberFormat="1" applyFont="1" applyBorder="1" applyAlignment="1" applyProtection="1">
      <alignment vertical="center"/>
      <protection locked="0"/>
    </xf>
    <xf numFmtId="167" fontId="9" fillId="0" borderId="4" xfId="0" applyNumberFormat="1" applyFont="1" applyBorder="1" applyAlignment="1" applyProtection="1">
      <alignment vertical="center"/>
      <protection locked="0"/>
    </xf>
    <xf numFmtId="165" fontId="24" fillId="2" borderId="69" xfId="1" applyFont="1" applyFill="1" applyBorder="1" applyAlignment="1" applyProtection="1">
      <alignment horizontal="right" vertical="center"/>
    </xf>
    <xf numFmtId="165" fontId="14" fillId="2" borderId="70" xfId="1" applyFont="1" applyFill="1" applyBorder="1" applyAlignment="1" applyProtection="1">
      <alignment horizontal="left" vertical="center"/>
    </xf>
    <xf numFmtId="165" fontId="24" fillId="2" borderId="59" xfId="1" applyFont="1" applyFill="1" applyBorder="1" applyAlignment="1" applyProtection="1">
      <alignment horizontal="right" vertical="center"/>
    </xf>
    <xf numFmtId="165" fontId="14" fillId="2" borderId="71" xfId="1" applyFont="1" applyFill="1" applyBorder="1" applyAlignment="1" applyProtection="1">
      <alignment horizontal="left" vertical="center"/>
    </xf>
    <xf numFmtId="165" fontId="14" fillId="2" borderId="0" xfId="0" applyFont="1" applyFill="1" applyAlignment="1">
      <alignment horizontal="left" vertical="center"/>
    </xf>
    <xf numFmtId="165" fontId="24" fillId="2" borderId="72" xfId="1" applyFont="1" applyFill="1" applyBorder="1" applyAlignment="1" applyProtection="1">
      <alignment horizontal="right" vertical="center"/>
    </xf>
    <xf numFmtId="165" fontId="14" fillId="2" borderId="73" xfId="1" applyFont="1" applyFill="1" applyBorder="1" applyAlignment="1" applyProtection="1">
      <alignment horizontal="left" vertical="center"/>
    </xf>
    <xf numFmtId="165" fontId="14" fillId="2" borderId="0" xfId="1" applyFont="1" applyFill="1" applyAlignment="1" applyProtection="1">
      <alignment horizontal="left" vertical="center"/>
    </xf>
    <xf numFmtId="165" fontId="14" fillId="2" borderId="0" xfId="1" applyFont="1" applyFill="1" applyAlignment="1" applyProtection="1">
      <alignment horizontal="right" vertical="center"/>
    </xf>
    <xf numFmtId="165" fontId="24" fillId="2" borderId="0" xfId="0" applyFont="1" applyFill="1" applyAlignment="1">
      <alignment horizontal="left" vertical="center"/>
    </xf>
    <xf numFmtId="165" fontId="21" fillId="0" borderId="0" xfId="0" applyFont="1" applyFill="1" applyBorder="1" applyAlignment="1" applyProtection="1">
      <alignment horizontal="centerContinuous" vertical="center"/>
    </xf>
    <xf numFmtId="165" fontId="6" fillId="0" borderId="0" xfId="0" applyFont="1" applyFill="1" applyBorder="1" applyAlignment="1" applyProtection="1">
      <alignment horizontal="centerContinuous" vertical="center"/>
    </xf>
    <xf numFmtId="165" fontId="14" fillId="0" borderId="0" xfId="0" applyFont="1" applyFill="1" applyBorder="1" applyAlignment="1" applyProtection="1">
      <alignment vertical="center"/>
    </xf>
    <xf numFmtId="166" fontId="10" fillId="0" borderId="0" xfId="0" applyNumberFormat="1" applyFont="1" applyFill="1" applyBorder="1" applyAlignment="1" applyProtection="1">
      <alignment horizontal="centerContinuous" vertical="center"/>
    </xf>
    <xf numFmtId="165" fontId="10" fillId="0" borderId="0" xfId="0" applyFont="1" applyFill="1" applyBorder="1" applyAlignment="1" applyProtection="1">
      <alignment horizontal="centerContinuous" vertical="center"/>
    </xf>
    <xf numFmtId="166" fontId="10" fillId="0" borderId="0" xfId="0" applyNumberFormat="1" applyFont="1" applyFill="1" applyBorder="1" applyAlignment="1" applyProtection="1">
      <alignment horizontal="right" vertical="center"/>
    </xf>
    <xf numFmtId="165" fontId="17" fillId="2" borderId="69" xfId="1" applyFont="1" applyFill="1" applyBorder="1" applyAlignment="1" applyProtection="1">
      <alignment horizontal="right" vertical="center"/>
    </xf>
    <xf numFmtId="165" fontId="17" fillId="2" borderId="59" xfId="1" applyFont="1" applyFill="1" applyBorder="1" applyAlignment="1" applyProtection="1">
      <alignment horizontal="right" vertical="center"/>
    </xf>
    <xf numFmtId="165" fontId="17" fillId="2" borderId="59" xfId="0" applyFont="1" applyFill="1" applyBorder="1" applyAlignment="1">
      <alignment horizontal="right" vertical="center"/>
    </xf>
    <xf numFmtId="165" fontId="17" fillId="2" borderId="72" xfId="1" applyFont="1" applyFill="1" applyBorder="1" applyAlignment="1" applyProtection="1">
      <alignment horizontal="right" vertical="center"/>
    </xf>
    <xf numFmtId="165" fontId="24" fillId="2" borderId="14" xfId="0" applyFont="1" applyFill="1" applyBorder="1" applyAlignment="1">
      <alignment vertical="center"/>
    </xf>
    <xf numFmtId="165" fontId="24" fillId="2" borderId="15" xfId="0" applyFont="1" applyFill="1" applyBorder="1" applyAlignment="1">
      <alignment vertical="center"/>
    </xf>
    <xf numFmtId="167" fontId="17" fillId="2" borderId="60" xfId="1" applyNumberFormat="1" applyFont="1" applyFill="1" applyBorder="1" applyAlignment="1" applyProtection="1">
      <alignment horizontal="right" vertical="center"/>
    </xf>
    <xf numFmtId="165" fontId="14" fillId="2" borderId="74" xfId="1" applyFont="1" applyFill="1" applyBorder="1" applyAlignment="1" applyProtection="1">
      <alignment horizontal="left" vertical="center"/>
    </xf>
    <xf numFmtId="165" fontId="14" fillId="2" borderId="75" xfId="0" applyFont="1" applyFill="1" applyBorder="1" applyAlignment="1">
      <alignment horizontal="left" vertical="center"/>
    </xf>
    <xf numFmtId="165" fontId="14" fillId="2" borderId="27" xfId="1" applyFont="1" applyFill="1" applyBorder="1" applyAlignment="1" applyProtection="1">
      <alignment horizontal="center" vertical="center"/>
    </xf>
    <xf numFmtId="165" fontId="14" fillId="2" borderId="76" xfId="1" applyFont="1" applyFill="1" applyBorder="1" applyAlignment="1" applyProtection="1">
      <alignment horizontal="center" vertical="center"/>
    </xf>
    <xf numFmtId="165" fontId="14" fillId="2" borderId="75" xfId="0" applyFont="1" applyFill="1" applyBorder="1" applyAlignment="1">
      <alignment horizontal="center" vertical="center"/>
    </xf>
    <xf numFmtId="165" fontId="14" fillId="2" borderId="76" xfId="0" applyFont="1" applyFill="1" applyBorder="1" applyAlignment="1">
      <alignment horizontal="left" vertical="center"/>
    </xf>
    <xf numFmtId="165" fontId="14" fillId="2" borderId="18" xfId="0" applyFont="1" applyFill="1" applyBorder="1" applyAlignment="1">
      <alignment horizontal="left" vertical="center"/>
    </xf>
    <xf numFmtId="165" fontId="14" fillId="2" borderId="18" xfId="0" applyFont="1" applyFill="1" applyBorder="1" applyAlignment="1">
      <alignment horizontal="center" vertical="center"/>
    </xf>
    <xf numFmtId="165" fontId="14" fillId="2" borderId="77" xfId="0" applyFont="1" applyFill="1" applyBorder="1" applyAlignment="1">
      <alignment horizontal="left" vertical="center"/>
    </xf>
    <xf numFmtId="165" fontId="14" fillId="2" borderId="9" xfId="0" applyFont="1" applyFill="1" applyBorder="1" applyAlignment="1">
      <alignment horizontal="left" vertical="center"/>
    </xf>
    <xf numFmtId="165" fontId="17" fillId="2" borderId="78" xfId="1" applyFont="1" applyFill="1" applyBorder="1" applyAlignment="1" applyProtection="1">
      <alignment horizontal="right" vertical="center"/>
    </xf>
    <xf numFmtId="165" fontId="14" fillId="2" borderId="79" xfId="1" applyFont="1" applyFill="1" applyBorder="1" applyAlignment="1" applyProtection="1">
      <alignment horizontal="left" vertical="center"/>
    </xf>
    <xf numFmtId="165" fontId="24" fillId="2" borderId="0" xfId="0" applyFont="1" applyFill="1" applyBorder="1" applyAlignment="1">
      <alignment vertical="center"/>
    </xf>
    <xf numFmtId="165" fontId="14" fillId="2" borderId="0" xfId="0" applyFont="1" applyFill="1" applyBorder="1" applyAlignment="1">
      <alignment horizontal="center" vertical="center"/>
    </xf>
    <xf numFmtId="165" fontId="24" fillId="2" borderId="0" xfId="1" applyFont="1" applyFill="1" applyBorder="1" applyAlignment="1" applyProtection="1">
      <alignment horizontal="right" vertical="center"/>
    </xf>
    <xf numFmtId="165" fontId="14" fillId="2" borderId="0" xfId="1" applyFont="1" applyFill="1" applyBorder="1" applyAlignment="1" applyProtection="1">
      <alignment horizontal="left" vertical="center"/>
    </xf>
    <xf numFmtId="165" fontId="17" fillId="2" borderId="0" xfId="1" applyFont="1" applyFill="1" applyBorder="1" applyAlignment="1" applyProtection="1">
      <alignment horizontal="right" vertical="center"/>
    </xf>
    <xf numFmtId="39" fontId="24" fillId="2" borderId="0" xfId="1" applyNumberFormat="1" applyFont="1" applyFill="1" applyBorder="1" applyAlignment="1" applyProtection="1">
      <alignment horizontal="right" vertical="center"/>
    </xf>
    <xf numFmtId="165" fontId="14" fillId="2" borderId="0" xfId="0" applyFont="1" applyFill="1" applyBorder="1" applyAlignment="1">
      <alignment horizontal="left" vertical="center"/>
    </xf>
    <xf numFmtId="167" fontId="17" fillId="2" borderId="0" xfId="1" applyNumberFormat="1" applyFont="1" applyFill="1" applyBorder="1" applyAlignment="1" applyProtection="1">
      <alignment horizontal="right" vertical="center"/>
    </xf>
    <xf numFmtId="165" fontId="14" fillId="2" borderId="0" xfId="1" applyFont="1" applyFill="1" applyBorder="1" applyAlignment="1" applyProtection="1">
      <alignment horizontal="center" vertical="center"/>
    </xf>
    <xf numFmtId="165" fontId="17" fillId="2" borderId="0" xfId="0" applyFont="1" applyFill="1" applyBorder="1" applyAlignment="1">
      <alignment horizontal="right" vertical="center"/>
    </xf>
    <xf numFmtId="165" fontId="14" fillId="2" borderId="0" xfId="1" applyFont="1" applyFill="1" applyBorder="1" applyAlignment="1" applyProtection="1">
      <alignment horizontal="right" vertical="center"/>
    </xf>
    <xf numFmtId="165" fontId="24" fillId="2" borderId="0" xfId="0" applyFont="1" applyFill="1" applyBorder="1" applyAlignment="1">
      <alignment horizontal="left" vertical="center"/>
    </xf>
    <xf numFmtId="165" fontId="30" fillId="0" borderId="80" xfId="0" applyFont="1" applyFill="1" applyBorder="1" applyAlignment="1" applyProtection="1">
      <alignment vertical="center"/>
    </xf>
    <xf numFmtId="165" fontId="30" fillId="0" borderId="81" xfId="0" applyFont="1" applyFill="1" applyBorder="1" applyAlignment="1" applyProtection="1">
      <alignment vertical="center"/>
    </xf>
    <xf numFmtId="165" fontId="3" fillId="0" borderId="15" xfId="0" applyFont="1" applyFill="1" applyBorder="1" applyAlignment="1" applyProtection="1">
      <alignment vertical="center"/>
    </xf>
    <xf numFmtId="165" fontId="14" fillId="2" borderId="35" xfId="0" applyFont="1" applyFill="1" applyBorder="1" applyAlignment="1">
      <alignment horizontal="left" vertical="center"/>
    </xf>
    <xf numFmtId="165" fontId="14" fillId="2" borderId="82" xfId="0" applyFont="1" applyFill="1" applyBorder="1" applyAlignment="1">
      <alignment horizontal="left" vertical="center"/>
    </xf>
    <xf numFmtId="165" fontId="30" fillId="0" borderId="8" xfId="0" applyFont="1" applyFill="1" applyBorder="1" applyAlignment="1" applyProtection="1">
      <alignment vertical="center"/>
    </xf>
    <xf numFmtId="165" fontId="30" fillId="0" borderId="7" xfId="0" applyFont="1" applyFill="1" applyBorder="1" applyAlignment="1" applyProtection="1">
      <alignment vertical="center"/>
    </xf>
    <xf numFmtId="165" fontId="7" fillId="0" borderId="43" xfId="0" quotePrefix="1" applyFont="1" applyBorder="1" applyAlignment="1" applyProtection="1">
      <alignment horizontal="left" vertical="center"/>
    </xf>
    <xf numFmtId="165" fontId="6" fillId="0" borderId="83" xfId="0" applyFont="1" applyBorder="1" applyAlignment="1" applyProtection="1">
      <alignment horizontal="left" vertical="center"/>
    </xf>
    <xf numFmtId="165" fontId="2" fillId="0" borderId="41" xfId="0" applyFont="1" applyBorder="1" applyAlignment="1" applyProtection="1">
      <alignment horizontal="left" vertical="center"/>
    </xf>
    <xf numFmtId="165" fontId="2" fillId="0" borderId="17" xfId="0" applyFont="1" applyBorder="1" applyAlignment="1" applyProtection="1">
      <alignment vertical="center"/>
    </xf>
    <xf numFmtId="165" fontId="7" fillId="0" borderId="9" xfId="0" applyFont="1" applyBorder="1" applyAlignment="1" applyProtection="1">
      <alignment horizontal="left" vertical="center"/>
    </xf>
    <xf numFmtId="164" fontId="2" fillId="0" borderId="45" xfId="0" applyNumberFormat="1" applyFont="1" applyBorder="1" applyAlignment="1" applyProtection="1">
      <alignment horizontal="centerContinuous" vertical="center"/>
    </xf>
    <xf numFmtId="165" fontId="3" fillId="0" borderId="8" xfId="0" applyFont="1" applyBorder="1" applyAlignment="1" applyProtection="1">
      <alignment vertical="center"/>
    </xf>
    <xf numFmtId="165" fontId="16" fillId="0" borderId="14" xfId="0" applyFont="1" applyBorder="1" applyAlignment="1" applyProtection="1">
      <alignment horizontal="left" vertical="center"/>
      <protection locked="0"/>
    </xf>
    <xf numFmtId="165" fontId="33" fillId="0" borderId="14" xfId="0" applyFont="1" applyBorder="1" applyAlignment="1" applyProtection="1">
      <alignment horizontal="left" vertical="center"/>
      <protection locked="0"/>
    </xf>
    <xf numFmtId="165" fontId="6" fillId="0" borderId="0" xfId="0" applyFont="1" applyBorder="1" applyAlignment="1" applyProtection="1">
      <alignment horizontal="right" vertical="center"/>
      <protection locked="0"/>
    </xf>
    <xf numFmtId="165" fontId="3" fillId="0" borderId="20" xfId="0" applyFont="1" applyBorder="1" applyAlignment="1" applyProtection="1">
      <alignment vertical="center"/>
    </xf>
    <xf numFmtId="165" fontId="3" fillId="0" borderId="19" xfId="0" applyFont="1" applyBorder="1" applyAlignment="1" applyProtection="1">
      <alignment vertical="center"/>
    </xf>
    <xf numFmtId="165" fontId="12" fillId="0" borderId="20" xfId="0" applyFont="1" applyBorder="1" applyAlignment="1" applyProtection="1">
      <alignment vertical="center"/>
      <protection locked="0"/>
    </xf>
    <xf numFmtId="165" fontId="6" fillId="0" borderId="21" xfId="0" applyFont="1" applyBorder="1" applyAlignment="1" applyProtection="1">
      <alignment vertical="center"/>
      <protection locked="0"/>
    </xf>
    <xf numFmtId="165" fontId="15" fillId="0" borderId="0" xfId="0" applyFont="1" applyFill="1" applyBorder="1" applyAlignment="1" applyProtection="1">
      <alignment vertical="center"/>
    </xf>
    <xf numFmtId="165" fontId="6" fillId="0" borderId="17" xfId="0" applyFont="1" applyBorder="1" applyAlignment="1" applyProtection="1">
      <alignment vertical="center"/>
      <protection locked="0"/>
    </xf>
    <xf numFmtId="165" fontId="24" fillId="0" borderId="12" xfId="0" applyFont="1" applyBorder="1" applyAlignment="1" applyProtection="1">
      <alignment horizontal="right" vertical="center"/>
      <protection locked="0"/>
    </xf>
    <xf numFmtId="165" fontId="17" fillId="0" borderId="14" xfId="0" applyFont="1" applyBorder="1" applyAlignment="1" applyProtection="1">
      <alignment horizontal="left" vertical="center"/>
      <protection locked="0"/>
    </xf>
    <xf numFmtId="165" fontId="16" fillId="0" borderId="25" xfId="0" applyFont="1" applyBorder="1" applyAlignment="1" applyProtection="1">
      <alignment horizontal="left" vertical="center"/>
      <protection locked="0"/>
    </xf>
    <xf numFmtId="165" fontId="24" fillId="0" borderId="14" xfId="0" applyFont="1" applyBorder="1" applyAlignment="1" applyProtection="1">
      <alignment vertical="center"/>
      <protection locked="0"/>
    </xf>
    <xf numFmtId="166" fontId="9" fillId="0" borderId="26" xfId="0" applyNumberFormat="1" applyFont="1" applyFill="1" applyBorder="1" applyAlignment="1" applyProtection="1">
      <alignment horizontal="center" vertical="center"/>
      <protection locked="0"/>
    </xf>
    <xf numFmtId="166" fontId="11" fillId="0" borderId="26" xfId="0" applyNumberFormat="1" applyFont="1" applyFill="1" applyBorder="1" applyAlignment="1" applyProtection="1">
      <alignment horizontal="center"/>
      <protection locked="0"/>
    </xf>
    <xf numFmtId="2" fontId="11" fillId="0" borderId="27" xfId="0" applyNumberFormat="1" applyFont="1" applyFill="1" applyBorder="1" applyAlignment="1" applyProtection="1">
      <alignment horizontal="center" vertical="top"/>
      <protection locked="0"/>
    </xf>
    <xf numFmtId="2" fontId="9" fillId="0" borderId="27" xfId="0" applyNumberFormat="1" applyFont="1" applyFill="1" applyBorder="1" applyAlignment="1" applyProtection="1">
      <alignment horizontal="center" vertical="center"/>
      <protection locked="0"/>
    </xf>
    <xf numFmtId="2" fontId="2" fillId="0" borderId="84" xfId="0" applyNumberFormat="1" applyFont="1" applyFill="1" applyBorder="1" applyAlignment="1">
      <alignment horizontal="center" vertical="center"/>
    </xf>
    <xf numFmtId="2" fontId="2" fillId="0" borderId="27" xfId="0" applyNumberFormat="1" applyFont="1" applyFill="1" applyBorder="1" applyAlignment="1" applyProtection="1">
      <alignment horizontal="center" vertical="center"/>
      <protection locked="0"/>
    </xf>
    <xf numFmtId="2" fontId="16" fillId="0" borderId="0" xfId="0" applyNumberFormat="1" applyFont="1" applyFill="1" applyAlignment="1" applyProtection="1">
      <alignment vertical="center"/>
    </xf>
    <xf numFmtId="165" fontId="17" fillId="0" borderId="85" xfId="0" applyFont="1" applyFill="1" applyBorder="1" applyAlignment="1" applyProtection="1">
      <alignment horizontal="center" vertical="center"/>
    </xf>
    <xf numFmtId="165" fontId="0" fillId="0" borderId="0" xfId="0" applyFont="1"/>
    <xf numFmtId="165" fontId="7" fillId="0" borderId="42" xfId="0" applyFont="1" applyBorder="1" applyAlignment="1" applyProtection="1">
      <alignment horizontal="left" vertical="center"/>
      <protection locked="0"/>
    </xf>
    <xf numFmtId="165" fontId="15" fillId="0" borderId="25" xfId="0" applyFont="1" applyFill="1" applyBorder="1" applyAlignment="1" applyProtection="1">
      <alignment horizontal="left" vertical="center"/>
      <protection locked="0"/>
    </xf>
    <xf numFmtId="165" fontId="16" fillId="0" borderId="5" xfId="0" applyFont="1" applyFill="1" applyBorder="1" applyAlignment="1" applyProtection="1">
      <alignment horizontal="left" vertical="center"/>
      <protection locked="0"/>
    </xf>
    <xf numFmtId="165" fontId="14" fillId="0" borderId="8" xfId="0" applyFont="1" applyFill="1" applyBorder="1" applyAlignment="1" applyProtection="1">
      <alignment horizontal="left" vertical="center"/>
      <protection locked="0"/>
    </xf>
    <xf numFmtId="165" fontId="14" fillId="0" borderId="86" xfId="0" applyFont="1" applyFill="1" applyBorder="1" applyAlignment="1" applyProtection="1">
      <alignment horizontal="left" vertical="center"/>
      <protection locked="0"/>
    </xf>
    <xf numFmtId="165" fontId="6" fillId="0" borderId="7" xfId="0" applyFont="1" applyFill="1" applyBorder="1" applyAlignment="1" applyProtection="1">
      <alignment horizontal="right" vertical="center"/>
      <protection locked="0"/>
    </xf>
    <xf numFmtId="165" fontId="16" fillId="0" borderId="19" xfId="0" applyFont="1" applyBorder="1" applyAlignment="1" applyProtection="1">
      <alignment horizontal="center" vertical="center"/>
      <protection locked="0"/>
    </xf>
    <xf numFmtId="165" fontId="30" fillId="0" borderId="67" xfId="0" applyFont="1" applyBorder="1" applyAlignment="1" applyProtection="1">
      <alignment horizontal="left" vertical="center"/>
      <protection locked="0"/>
    </xf>
    <xf numFmtId="165" fontId="16" fillId="0" borderId="12" xfId="0" applyFont="1" applyBorder="1" applyAlignment="1" applyProtection="1">
      <alignment horizontal="center" vertical="center"/>
      <protection locked="0"/>
    </xf>
    <xf numFmtId="169" fontId="16" fillId="0" borderId="0" xfId="0" applyNumberFormat="1" applyFont="1" applyBorder="1" applyAlignment="1" applyProtection="1">
      <alignment horizontal="center" vertical="center"/>
    </xf>
    <xf numFmtId="168" fontId="16" fillId="0" borderId="12" xfId="0" applyNumberFormat="1" applyFont="1" applyBorder="1" applyAlignment="1" applyProtection="1">
      <alignment horizontal="center" vertical="center"/>
    </xf>
    <xf numFmtId="165" fontId="16" fillId="0" borderId="28" xfId="0" applyFont="1" applyBorder="1" applyAlignment="1" applyProtection="1">
      <alignment horizontal="center" vertical="center"/>
      <protection locked="0"/>
    </xf>
    <xf numFmtId="2" fontId="16" fillId="0" borderId="28" xfId="0" applyNumberFormat="1" applyFont="1" applyBorder="1" applyAlignment="1" applyProtection="1">
      <alignment horizontal="center" vertical="center"/>
    </xf>
    <xf numFmtId="165" fontId="16" fillId="0" borderId="26" xfId="0" applyFont="1" applyBorder="1" applyAlignment="1" applyProtection="1">
      <alignment horizontal="center" vertical="center"/>
      <protection locked="0"/>
    </xf>
    <xf numFmtId="169" fontId="16" fillId="0" borderId="28" xfId="0" applyNumberFormat="1" applyFont="1" applyBorder="1" applyAlignment="1" applyProtection="1">
      <alignment horizontal="center" vertical="center"/>
    </xf>
    <xf numFmtId="168" fontId="16" fillId="0" borderId="26" xfId="0" applyNumberFormat="1" applyFont="1" applyBorder="1" applyAlignment="1" applyProtection="1">
      <alignment horizontal="center" vertical="center"/>
    </xf>
    <xf numFmtId="167" fontId="16" fillId="0" borderId="26" xfId="0" applyNumberFormat="1" applyFont="1" applyBorder="1" applyAlignment="1" applyProtection="1">
      <alignment horizontal="center" vertical="center"/>
      <protection locked="0"/>
    </xf>
    <xf numFmtId="165" fontId="16" fillId="0" borderId="13" xfId="0" applyFont="1" applyBorder="1" applyAlignment="1" applyProtection="1">
      <alignment horizontal="center" vertical="center"/>
      <protection locked="0"/>
    </xf>
    <xf numFmtId="165" fontId="16" fillId="0" borderId="8" xfId="0" applyFont="1" applyBorder="1" applyAlignment="1" applyProtection="1">
      <alignment horizontal="right" vertical="center"/>
      <protection locked="0"/>
    </xf>
    <xf numFmtId="2" fontId="16" fillId="0" borderId="13" xfId="0" applyNumberFormat="1" applyFont="1" applyBorder="1" applyAlignment="1" applyProtection="1">
      <alignment horizontal="center" vertical="center"/>
      <protection locked="0"/>
    </xf>
    <xf numFmtId="165" fontId="16" fillId="0" borderId="7" xfId="0" applyFont="1" applyBorder="1" applyAlignment="1" applyProtection="1">
      <alignment horizontal="center" vertical="center"/>
      <protection locked="0"/>
    </xf>
    <xf numFmtId="165" fontId="16" fillId="0" borderId="8" xfId="0" applyFont="1" applyBorder="1" applyAlignment="1" applyProtection="1">
      <alignment horizontal="left" vertical="center"/>
      <protection locked="0"/>
    </xf>
    <xf numFmtId="49" fontId="35" fillId="0" borderId="19" xfId="0" applyNumberFormat="1" applyFont="1" applyBorder="1" applyAlignment="1" applyProtection="1">
      <alignment horizontal="center" vertical="center"/>
      <protection locked="0"/>
    </xf>
    <xf numFmtId="49" fontId="35" fillId="0" borderId="28" xfId="0" applyNumberFormat="1" applyFont="1" applyBorder="1" applyAlignment="1" applyProtection="1">
      <alignment horizontal="center" vertical="center"/>
      <protection locked="0"/>
    </xf>
    <xf numFmtId="1" fontId="35" fillId="0" borderId="28" xfId="0" applyNumberFormat="1" applyFont="1" applyBorder="1" applyAlignment="1" applyProtection="1">
      <alignment horizontal="center" vertical="center"/>
      <protection locked="0"/>
    </xf>
    <xf numFmtId="165" fontId="6" fillId="0" borderId="0" xfId="0" applyFont="1" applyAlignment="1" applyProtection="1">
      <alignment horizontal="left" vertical="center"/>
    </xf>
    <xf numFmtId="165" fontId="16" fillId="0" borderId="26" xfId="0" applyFont="1" applyBorder="1" applyAlignment="1" applyProtection="1">
      <alignment vertical="center"/>
      <protection locked="0"/>
    </xf>
    <xf numFmtId="166" fontId="35" fillId="0" borderId="28" xfId="0" applyNumberFormat="1" applyFont="1" applyBorder="1" applyAlignment="1" applyProtection="1">
      <alignment horizontal="center" vertical="center"/>
      <protection locked="0"/>
    </xf>
    <xf numFmtId="2" fontId="16" fillId="0" borderId="23" xfId="0" applyNumberFormat="1" applyFont="1" applyBorder="1" applyAlignment="1" applyProtection="1">
      <alignment vertical="center"/>
    </xf>
    <xf numFmtId="166" fontId="16" fillId="0" borderId="87" xfId="0" applyNumberFormat="1" applyFont="1" applyBorder="1" applyAlignment="1" applyProtection="1">
      <alignment vertical="center"/>
    </xf>
    <xf numFmtId="2" fontId="35" fillId="0" borderId="28" xfId="0" applyNumberFormat="1" applyFont="1" applyBorder="1" applyAlignment="1" applyProtection="1">
      <alignment horizontal="center" vertical="center"/>
      <protection locked="0"/>
    </xf>
    <xf numFmtId="165" fontId="35" fillId="0" borderId="28" xfId="0" applyFont="1" applyBorder="1" applyAlignment="1" applyProtection="1">
      <alignment horizontal="center" vertical="center"/>
      <protection locked="0"/>
    </xf>
    <xf numFmtId="166" fontId="16" fillId="0" borderId="23" xfId="0" applyNumberFormat="1" applyFont="1" applyBorder="1" applyAlignment="1" applyProtection="1">
      <alignment vertical="center"/>
    </xf>
    <xf numFmtId="1" fontId="16" fillId="0" borderId="68" xfId="0" applyNumberFormat="1" applyFont="1" applyBorder="1" applyAlignment="1" applyProtection="1">
      <alignment horizontal="right" vertical="center"/>
      <protection locked="0"/>
    </xf>
    <xf numFmtId="166" fontId="16" fillId="0" borderId="25" xfId="0" applyNumberFormat="1" applyFont="1" applyBorder="1" applyAlignment="1" applyProtection="1">
      <alignment vertical="center"/>
    </xf>
    <xf numFmtId="166" fontId="16" fillId="0" borderId="0" xfId="0" applyNumberFormat="1" applyFont="1" applyBorder="1" applyAlignment="1" applyProtection="1">
      <alignment vertical="center"/>
    </xf>
    <xf numFmtId="168" fontId="35" fillId="0" borderId="28" xfId="0" applyNumberFormat="1" applyFont="1" applyBorder="1" applyAlignment="1" applyProtection="1">
      <alignment horizontal="center" vertical="center"/>
      <protection locked="0"/>
    </xf>
    <xf numFmtId="171" fontId="35" fillId="0" borderId="28" xfId="0" applyNumberFormat="1" applyFont="1" applyBorder="1" applyAlignment="1" applyProtection="1">
      <alignment horizontal="center" vertical="center"/>
      <protection locked="0"/>
    </xf>
    <xf numFmtId="49" fontId="16" fillId="0" borderId="19" xfId="0" applyNumberFormat="1" applyFont="1" applyBorder="1" applyAlignment="1" applyProtection="1">
      <alignment horizontal="center" vertical="center"/>
      <protection locked="0"/>
    </xf>
    <xf numFmtId="49" fontId="16" fillId="0" borderId="12" xfId="0" applyNumberFormat="1" applyFont="1" applyBorder="1" applyAlignment="1" applyProtection="1">
      <alignment horizontal="center" vertical="center"/>
      <protection locked="0"/>
    </xf>
    <xf numFmtId="49" fontId="16" fillId="0" borderId="28" xfId="0" applyNumberFormat="1" applyFont="1" applyBorder="1" applyAlignment="1" applyProtection="1">
      <alignment horizontal="center" vertical="center"/>
      <protection locked="0"/>
    </xf>
    <xf numFmtId="49" fontId="16" fillId="0" borderId="26" xfId="0" applyNumberFormat="1" applyFont="1" applyBorder="1" applyAlignment="1" applyProtection="1">
      <alignment horizontal="center" vertical="center"/>
      <protection locked="0"/>
    </xf>
    <xf numFmtId="169" fontId="35" fillId="0" borderId="28" xfId="0" applyNumberFormat="1" applyFont="1" applyBorder="1" applyAlignment="1" applyProtection="1">
      <alignment horizontal="center" vertical="center"/>
    </xf>
    <xf numFmtId="169" fontId="35" fillId="0" borderId="28" xfId="0" applyNumberFormat="1" applyFont="1" applyBorder="1" applyAlignment="1" applyProtection="1">
      <alignment horizontal="center" vertical="center"/>
      <protection locked="0"/>
    </xf>
    <xf numFmtId="20" fontId="16" fillId="0" borderId="19" xfId="0" applyNumberFormat="1" applyFont="1" applyBorder="1" applyAlignment="1" applyProtection="1">
      <alignment horizontal="center" vertical="center"/>
    </xf>
    <xf numFmtId="20" fontId="16" fillId="0" borderId="12" xfId="0" applyNumberFormat="1" applyFont="1" applyBorder="1" applyAlignment="1" applyProtection="1">
      <alignment horizontal="center" vertical="center"/>
    </xf>
    <xf numFmtId="167" fontId="16" fillId="0" borderId="28" xfId="0" applyNumberFormat="1" applyFont="1" applyBorder="1" applyAlignment="1" applyProtection="1">
      <alignment horizontal="center" vertical="center"/>
    </xf>
    <xf numFmtId="167" fontId="16" fillId="0" borderId="26" xfId="0" applyNumberFormat="1" applyFont="1" applyBorder="1" applyAlignment="1" applyProtection="1">
      <alignment horizontal="center" vertical="center"/>
    </xf>
    <xf numFmtId="167" fontId="16" fillId="0" borderId="31" xfId="0" applyNumberFormat="1" applyFont="1" applyBorder="1" applyAlignment="1" applyProtection="1">
      <alignment horizontal="center" vertical="center"/>
    </xf>
    <xf numFmtId="165" fontId="35" fillId="0" borderId="28" xfId="0" quotePrefix="1" applyFont="1" applyBorder="1" applyAlignment="1" applyProtection="1">
      <alignment horizontal="center" vertical="center"/>
      <protection locked="0"/>
    </xf>
    <xf numFmtId="165" fontId="14" fillId="0" borderId="28" xfId="0" applyFont="1" applyBorder="1" applyAlignment="1" applyProtection="1">
      <alignment horizontal="center" vertical="center"/>
      <protection locked="0"/>
    </xf>
    <xf numFmtId="37" fontId="35" fillId="0" borderId="28" xfId="0" applyNumberFormat="1" applyFont="1" applyBorder="1" applyAlignment="1" applyProtection="1">
      <alignment horizontal="center" vertical="center"/>
      <protection locked="0"/>
    </xf>
    <xf numFmtId="165" fontId="16" fillId="0" borderId="71" xfId="0" applyFont="1" applyBorder="1" applyAlignment="1" applyProtection="1">
      <alignment horizontal="center" vertical="center"/>
      <protection locked="0"/>
    </xf>
    <xf numFmtId="167" fontId="35" fillId="0" borderId="28" xfId="0" applyNumberFormat="1" applyFont="1" applyBorder="1" applyAlignment="1" applyProtection="1">
      <alignment horizontal="center" vertical="center"/>
      <protection locked="0"/>
    </xf>
    <xf numFmtId="167" fontId="35" fillId="0" borderId="28" xfId="0" applyNumberFormat="1" applyFont="1" applyBorder="1" applyAlignment="1" applyProtection="1">
      <alignment horizontal="center" vertical="center"/>
    </xf>
    <xf numFmtId="166" fontId="16" fillId="0" borderId="28" xfId="0" applyNumberFormat="1" applyFont="1" applyBorder="1" applyAlignment="1" applyProtection="1">
      <alignment horizontal="center" vertical="center"/>
      <protection locked="0"/>
    </xf>
    <xf numFmtId="166" fontId="16" fillId="0" borderId="71" xfId="0" applyNumberFormat="1" applyFont="1" applyBorder="1" applyAlignment="1" applyProtection="1">
      <alignment horizontal="center" vertical="center"/>
      <protection locked="0"/>
    </xf>
    <xf numFmtId="167" fontId="35" fillId="0" borderId="31" xfId="0" applyNumberFormat="1" applyFont="1" applyBorder="1" applyAlignment="1" applyProtection="1">
      <alignment horizontal="center" vertical="center"/>
    </xf>
    <xf numFmtId="2" fontId="35" fillId="0" borderId="28" xfId="0" applyNumberFormat="1" applyFont="1" applyBorder="1" applyAlignment="1" applyProtection="1">
      <alignment horizontal="center" vertical="center"/>
    </xf>
    <xf numFmtId="2" fontId="35" fillId="0" borderId="31" xfId="0" applyNumberFormat="1" applyFont="1" applyBorder="1" applyAlignment="1" applyProtection="1">
      <alignment horizontal="center" vertical="center"/>
    </xf>
    <xf numFmtId="165" fontId="16" fillId="0" borderId="19" xfId="0" applyFont="1" applyBorder="1" applyAlignment="1" applyProtection="1">
      <alignment horizontal="right" vertical="center"/>
    </xf>
    <xf numFmtId="165" fontId="16" fillId="0" borderId="19" xfId="0" applyFont="1" applyBorder="1" applyAlignment="1" applyProtection="1">
      <alignment horizontal="center" vertical="center"/>
    </xf>
    <xf numFmtId="165" fontId="16" fillId="0" borderId="88" xfId="0" applyFont="1" applyBorder="1" applyAlignment="1" applyProtection="1">
      <alignment horizontal="right" vertical="center"/>
    </xf>
    <xf numFmtId="167" fontId="16" fillId="0" borderId="21" xfId="0" applyNumberFormat="1" applyFont="1" applyBorder="1" applyAlignment="1" applyProtection="1">
      <alignment horizontal="center" vertical="center"/>
    </xf>
    <xf numFmtId="167" fontId="16" fillId="0" borderId="51" xfId="0" applyNumberFormat="1" applyFont="1" applyBorder="1" applyAlignment="1" applyProtection="1">
      <alignment horizontal="center" vertical="center"/>
    </xf>
    <xf numFmtId="3" fontId="35" fillId="0" borderId="19" xfId="0" applyNumberFormat="1" applyFont="1" applyBorder="1" applyAlignment="1" applyProtection="1">
      <alignment horizontal="center" vertical="center"/>
    </xf>
    <xf numFmtId="166" fontId="16" fillId="0" borderId="31" xfId="0" applyNumberFormat="1" applyFont="1" applyBorder="1" applyAlignment="1" applyProtection="1">
      <alignment horizontal="center" vertical="center"/>
    </xf>
    <xf numFmtId="166" fontId="16" fillId="0" borderId="26" xfId="0" applyNumberFormat="1" applyFont="1" applyBorder="1" applyAlignment="1" applyProtection="1">
      <alignment horizontal="center" vertical="center"/>
    </xf>
    <xf numFmtId="165" fontId="16" fillId="0" borderId="29" xfId="0" applyFont="1" applyBorder="1" applyAlignment="1" applyProtection="1">
      <alignment horizontal="center" vertical="center"/>
      <protection locked="0"/>
    </xf>
    <xf numFmtId="49" fontId="16" fillId="0" borderId="29" xfId="0" applyNumberFormat="1" applyFont="1" applyBorder="1" applyAlignment="1" applyProtection="1">
      <alignment horizontal="center" vertical="center"/>
      <protection locked="0"/>
    </xf>
    <xf numFmtId="165" fontId="16" fillId="0" borderId="25" xfId="0" applyFont="1" applyBorder="1" applyAlignment="1" applyProtection="1">
      <alignment horizontal="center" vertical="center"/>
    </xf>
    <xf numFmtId="165" fontId="30" fillId="0" borderId="31" xfId="0" applyFont="1" applyBorder="1" applyAlignment="1" applyProtection="1">
      <alignment horizontal="center" vertical="center"/>
      <protection locked="0"/>
    </xf>
    <xf numFmtId="165" fontId="16" fillId="0" borderId="31" xfId="0" applyFont="1" applyBorder="1" applyAlignment="1" applyProtection="1">
      <alignment horizontal="center" vertical="center"/>
      <protection locked="0"/>
    </xf>
    <xf numFmtId="166" fontId="16" fillId="0" borderId="4" xfId="0" applyNumberFormat="1" applyFont="1" applyBorder="1" applyAlignment="1" applyProtection="1">
      <alignment horizontal="center" vertical="center"/>
    </xf>
    <xf numFmtId="166" fontId="16" fillId="0" borderId="6" xfId="0" applyNumberFormat="1" applyFont="1" applyBorder="1" applyAlignment="1" applyProtection="1">
      <alignment horizontal="center" vertical="center"/>
    </xf>
    <xf numFmtId="165" fontId="16" fillId="0" borderId="89" xfId="0" applyFont="1" applyBorder="1" applyAlignment="1" applyProtection="1">
      <alignment horizontal="center" vertical="center"/>
      <protection locked="0"/>
    </xf>
    <xf numFmtId="165" fontId="16" fillId="0" borderId="5" xfId="0" applyFont="1" applyBorder="1" applyAlignment="1" applyProtection="1">
      <alignment horizontal="center" vertical="center"/>
    </xf>
    <xf numFmtId="165" fontId="16" fillId="0" borderId="0" xfId="0" applyFont="1" applyBorder="1" applyAlignment="1" applyProtection="1">
      <alignment horizontal="center" vertical="center"/>
    </xf>
    <xf numFmtId="165" fontId="16" fillId="0" borderId="34" xfId="0" applyFont="1" applyBorder="1" applyAlignment="1" applyProtection="1">
      <alignment horizontal="centerContinuous" vertical="center"/>
      <protection locked="0"/>
    </xf>
    <xf numFmtId="165" fontId="16" fillId="0" borderId="28" xfId="0" applyFont="1" applyBorder="1" applyAlignment="1" applyProtection="1">
      <alignment horizontal="centerContinuous" vertical="center"/>
      <protection locked="0"/>
    </xf>
    <xf numFmtId="165" fontId="16" fillId="0" borderId="71" xfId="0" applyFont="1" applyBorder="1" applyAlignment="1" applyProtection="1">
      <alignment horizontal="right" vertical="center"/>
      <protection locked="0"/>
    </xf>
    <xf numFmtId="165" fontId="16" fillId="0" borderId="71" xfId="0" applyFont="1" applyBorder="1" applyAlignment="1" applyProtection="1">
      <alignment vertical="center"/>
      <protection locked="0"/>
    </xf>
    <xf numFmtId="174" fontId="14" fillId="0" borderId="44" xfId="0" applyNumberFormat="1" applyFont="1" applyBorder="1" applyAlignment="1" applyProtection="1">
      <alignment horizontal="centerContinuous" vertical="center"/>
    </xf>
    <xf numFmtId="165" fontId="16" fillId="0" borderId="29" xfId="0" applyFont="1" applyBorder="1" applyAlignment="1" applyProtection="1">
      <alignment horizontal="center" vertical="center"/>
    </xf>
    <xf numFmtId="165" fontId="16" fillId="0" borderId="34" xfId="0" applyFont="1" applyBorder="1" applyAlignment="1" applyProtection="1">
      <alignment vertical="center"/>
      <protection locked="0"/>
    </xf>
    <xf numFmtId="165" fontId="16" fillId="0" borderId="25" xfId="0" applyFont="1" applyBorder="1" applyAlignment="1" applyProtection="1">
      <alignment horizontal="center" vertical="center"/>
      <protection locked="0"/>
    </xf>
    <xf numFmtId="165" fontId="14" fillId="0" borderId="11" xfId="0" applyFont="1" applyBorder="1" applyAlignment="1" applyProtection="1">
      <alignment horizontal="left" vertical="center"/>
      <protection locked="0"/>
    </xf>
    <xf numFmtId="165" fontId="16" fillId="0" borderId="25" xfId="0" applyFont="1" applyBorder="1" applyAlignment="1" applyProtection="1">
      <alignment vertical="center"/>
      <protection locked="0"/>
    </xf>
    <xf numFmtId="165" fontId="16" fillId="0" borderId="40" xfId="0" applyFont="1" applyBorder="1" applyAlignment="1" applyProtection="1">
      <alignment vertical="center"/>
      <protection locked="0"/>
    </xf>
    <xf numFmtId="165" fontId="16" fillId="0" borderId="0" xfId="0" applyFont="1" applyBorder="1" applyAlignment="1" applyProtection="1">
      <alignment vertical="center"/>
      <protection locked="0"/>
    </xf>
    <xf numFmtId="165" fontId="16" fillId="0" borderId="32" xfId="0" applyFont="1" applyBorder="1" applyAlignment="1" applyProtection="1">
      <alignment vertical="center"/>
      <protection locked="0"/>
    </xf>
    <xf numFmtId="165" fontId="2" fillId="0" borderId="9" xfId="0" applyFont="1" applyBorder="1" applyAlignment="1" applyProtection="1">
      <alignment vertical="center"/>
      <protection locked="0"/>
    </xf>
    <xf numFmtId="165" fontId="16" fillId="0" borderId="31" xfId="0" applyFont="1" applyBorder="1" applyAlignment="1" applyProtection="1">
      <alignment vertical="center"/>
      <protection locked="0"/>
    </xf>
    <xf numFmtId="165" fontId="16" fillId="0" borderId="23" xfId="0" applyFont="1" applyBorder="1" applyAlignment="1" applyProtection="1">
      <alignment vertical="center"/>
      <protection locked="0"/>
    </xf>
    <xf numFmtId="165" fontId="16" fillId="0" borderId="37" xfId="0" applyFont="1" applyBorder="1" applyAlignment="1" applyProtection="1">
      <alignment vertical="center"/>
      <protection locked="0"/>
    </xf>
    <xf numFmtId="165" fontId="16" fillId="0" borderId="87" xfId="0" applyFont="1" applyBorder="1" applyAlignment="1" applyProtection="1">
      <alignment vertical="center"/>
      <protection locked="0"/>
    </xf>
    <xf numFmtId="165" fontId="14" fillId="0" borderId="11" xfId="0" applyFont="1" applyBorder="1"/>
    <xf numFmtId="166" fontId="16" fillId="0" borderId="30" xfId="0" applyNumberFormat="1" applyFont="1" applyBorder="1" applyAlignment="1" applyProtection="1">
      <alignment vertical="center"/>
      <protection locked="0"/>
    </xf>
    <xf numFmtId="1" fontId="33" fillId="0" borderId="81" xfId="0" applyNumberFormat="1" applyFont="1" applyBorder="1" applyAlignment="1" applyProtection="1">
      <alignment vertical="center"/>
    </xf>
    <xf numFmtId="165" fontId="35" fillId="0" borderId="11" xfId="0" applyFont="1" applyBorder="1" applyAlignment="1" applyProtection="1">
      <alignment horizontal="left" vertical="center"/>
      <protection locked="0"/>
    </xf>
    <xf numFmtId="165" fontId="35" fillId="0" borderId="11" xfId="0" applyFont="1" applyBorder="1" applyProtection="1">
      <protection locked="0"/>
    </xf>
    <xf numFmtId="165" fontId="36" fillId="0" borderId="14" xfId="2" applyNumberFormat="1" applyFont="1" applyBorder="1" applyAlignment="1" applyProtection="1">
      <alignment horizontal="left" vertical="center"/>
      <protection locked="0"/>
    </xf>
    <xf numFmtId="165" fontId="0" fillId="0" borderId="14" xfId="0" applyFont="1" applyFill="1" applyBorder="1" applyAlignment="1" applyProtection="1">
      <alignment vertical="center"/>
    </xf>
    <xf numFmtId="172" fontId="35" fillId="0" borderId="14" xfId="0" applyNumberFormat="1" applyFont="1" applyFill="1" applyBorder="1" applyAlignment="1" applyProtection="1">
      <alignment horizontal="centerContinuous" vertical="center"/>
    </xf>
    <xf numFmtId="15" fontId="35" fillId="0" borderId="14" xfId="0" applyNumberFormat="1" applyFont="1" applyFill="1" applyBorder="1" applyAlignment="1" applyProtection="1">
      <alignment horizontal="centerContinuous" vertical="center"/>
    </xf>
    <xf numFmtId="1" fontId="21" fillId="0" borderId="15" xfId="0" applyNumberFormat="1" applyFont="1" applyFill="1" applyBorder="1" applyAlignment="1" applyProtection="1">
      <alignment horizontal="center" vertical="center"/>
    </xf>
    <xf numFmtId="165" fontId="0" fillId="0" borderId="0" xfId="0" applyFont="1" applyFill="1" applyBorder="1" applyAlignment="1" applyProtection="1">
      <alignment vertical="center"/>
    </xf>
    <xf numFmtId="165" fontId="15" fillId="0" borderId="11" xfId="0" applyFont="1" applyFill="1" applyBorder="1" applyAlignment="1" applyProtection="1">
      <alignment horizontal="left" vertical="center"/>
    </xf>
    <xf numFmtId="174" fontId="15" fillId="0" borderId="19" xfId="0" applyNumberFormat="1" applyFont="1" applyFill="1" applyBorder="1" applyAlignment="1" applyProtection="1">
      <alignment horizontal="right" vertical="center"/>
    </xf>
    <xf numFmtId="165" fontId="15" fillId="0" borderId="19" xfId="0" applyFont="1" applyFill="1" applyBorder="1" applyAlignment="1" applyProtection="1">
      <alignment horizontal="right" vertical="center"/>
      <protection locked="0"/>
    </xf>
    <xf numFmtId="164" fontId="15" fillId="0" borderId="19" xfId="0" applyNumberFormat="1" applyFont="1" applyFill="1" applyBorder="1" applyAlignment="1" applyProtection="1">
      <alignment vertical="center"/>
    </xf>
    <xf numFmtId="164" fontId="15" fillId="0" borderId="12" xfId="0" applyNumberFormat="1" applyFont="1" applyFill="1" applyBorder="1" applyAlignment="1" applyProtection="1">
      <alignment vertical="center"/>
    </xf>
    <xf numFmtId="165" fontId="15" fillId="0" borderId="24" xfId="0" applyFont="1" applyFill="1" applyBorder="1" applyAlignment="1" applyProtection="1">
      <alignment horizontal="left" vertical="center"/>
    </xf>
    <xf numFmtId="165" fontId="15" fillId="0" borderId="25" xfId="0" applyFont="1" applyFill="1" applyBorder="1" applyAlignment="1" applyProtection="1">
      <alignment vertical="center"/>
    </xf>
    <xf numFmtId="165" fontId="15" fillId="0" borderId="28" xfId="0" applyFont="1" applyFill="1" applyBorder="1" applyAlignment="1" applyProtection="1">
      <alignment vertical="center"/>
    </xf>
    <xf numFmtId="165" fontId="15" fillId="0" borderId="28" xfId="0" applyFont="1" applyFill="1" applyBorder="1" applyAlignment="1" applyProtection="1">
      <alignment horizontal="center" vertical="center"/>
    </xf>
    <xf numFmtId="174" fontId="15" fillId="0" borderId="28" xfId="0" applyNumberFormat="1" applyFont="1" applyFill="1" applyBorder="1" applyAlignment="1" applyProtection="1">
      <alignment horizontal="right" vertical="center"/>
    </xf>
    <xf numFmtId="165" fontId="15" fillId="0" borderId="28" xfId="0" applyFont="1" applyFill="1" applyBorder="1" applyAlignment="1" applyProtection="1">
      <alignment horizontal="right" vertical="center"/>
      <protection locked="0"/>
    </xf>
    <xf numFmtId="174" fontId="15" fillId="0" borderId="28" xfId="0" applyNumberFormat="1" applyFont="1" applyFill="1" applyBorder="1" applyAlignment="1" applyProtection="1">
      <alignment vertical="center"/>
    </xf>
    <xf numFmtId="164" fontId="15" fillId="0" borderId="26" xfId="0" applyNumberFormat="1" applyFont="1" applyFill="1" applyBorder="1" applyAlignment="1" applyProtection="1">
      <alignment vertical="center"/>
    </xf>
    <xf numFmtId="1" fontId="8" fillId="0" borderId="0" xfId="0" applyNumberFormat="1" applyFont="1" applyFill="1" applyAlignment="1" applyProtection="1">
      <alignment vertical="center"/>
    </xf>
    <xf numFmtId="174" fontId="15" fillId="0" borderId="26" xfId="0" applyNumberFormat="1" applyFont="1" applyFill="1" applyBorder="1" applyAlignment="1" applyProtection="1">
      <alignment vertical="center"/>
    </xf>
    <xf numFmtId="1" fontId="6" fillId="0" borderId="0" xfId="0" applyNumberFormat="1" applyFont="1" applyFill="1" applyAlignment="1" applyProtection="1">
      <alignment vertical="center"/>
    </xf>
    <xf numFmtId="165" fontId="8" fillId="0" borderId="0" xfId="0" applyFont="1"/>
    <xf numFmtId="1" fontId="8" fillId="0" borderId="0" xfId="0" applyNumberFormat="1" applyFont="1"/>
    <xf numFmtId="165" fontId="15" fillId="0" borderId="24" xfId="0" applyFont="1" applyFill="1" applyBorder="1" applyAlignment="1" applyProtection="1">
      <alignment vertical="center"/>
    </xf>
    <xf numFmtId="165" fontId="15" fillId="0" borderId="28" xfId="0" applyFont="1" applyFill="1" applyBorder="1" applyAlignment="1" applyProtection="1">
      <alignment horizontal="right" vertical="center"/>
    </xf>
    <xf numFmtId="165" fontId="0" fillId="0" borderId="0" xfId="0" applyFont="1" applyFill="1" applyAlignment="1" applyProtection="1">
      <alignment vertical="center"/>
    </xf>
    <xf numFmtId="165" fontId="15" fillId="0" borderId="28" xfId="0" applyFont="1" applyFill="1" applyBorder="1" applyAlignment="1" applyProtection="1">
      <alignment vertical="center"/>
      <protection locked="0"/>
    </xf>
    <xf numFmtId="164" fontId="15" fillId="0" borderId="28" xfId="0" applyNumberFormat="1" applyFont="1" applyFill="1" applyBorder="1" applyAlignment="1" applyProtection="1">
      <alignment horizontal="right" vertical="center"/>
    </xf>
    <xf numFmtId="164" fontId="15" fillId="0" borderId="28" xfId="0" applyNumberFormat="1" applyFont="1" applyFill="1" applyBorder="1" applyAlignment="1" applyProtection="1">
      <alignment vertical="center"/>
    </xf>
    <xf numFmtId="165" fontId="15" fillId="0" borderId="34" xfId="0" applyFont="1" applyFill="1" applyBorder="1" applyAlignment="1" applyProtection="1">
      <alignment horizontal="center" vertical="center"/>
    </xf>
    <xf numFmtId="164" fontId="15" fillId="0" borderId="31" xfId="0" applyNumberFormat="1" applyFont="1" applyFill="1" applyBorder="1" applyAlignment="1" applyProtection="1">
      <alignment horizontal="right" vertical="center"/>
    </xf>
    <xf numFmtId="164" fontId="15" fillId="0" borderId="34" xfId="0" applyNumberFormat="1" applyFont="1" applyFill="1" applyBorder="1" applyAlignment="1" applyProtection="1">
      <alignment horizontal="right" vertical="center"/>
    </xf>
    <xf numFmtId="165" fontId="15" fillId="0" borderId="34" xfId="0" applyFont="1" applyFill="1" applyBorder="1" applyAlignment="1" applyProtection="1">
      <alignment vertical="center"/>
    </xf>
    <xf numFmtId="165" fontId="15" fillId="0" borderId="34" xfId="0" applyFont="1" applyFill="1" applyBorder="1" applyAlignment="1" applyProtection="1">
      <alignment horizontal="right" vertical="center"/>
      <protection locked="0"/>
    </xf>
    <xf numFmtId="164" fontId="15" fillId="0" borderId="34" xfId="0" applyNumberFormat="1" applyFont="1" applyFill="1" applyBorder="1" applyAlignment="1" applyProtection="1">
      <alignment vertical="center"/>
    </xf>
    <xf numFmtId="164" fontId="15" fillId="0" borderId="71" xfId="0" applyNumberFormat="1" applyFont="1" applyFill="1" applyBorder="1" applyAlignment="1" applyProtection="1">
      <alignment vertical="center"/>
    </xf>
    <xf numFmtId="174" fontId="11" fillId="0" borderId="85" xfId="0" applyNumberFormat="1" applyFont="1" applyFill="1" applyBorder="1" applyAlignment="1" applyProtection="1">
      <alignment vertical="center"/>
    </xf>
    <xf numFmtId="169" fontId="15" fillId="0" borderId="26" xfId="0" applyNumberFormat="1" applyFont="1" applyFill="1" applyBorder="1" applyAlignment="1" applyProtection="1">
      <alignment horizontal="center" vertical="center"/>
      <protection locked="0"/>
    </xf>
    <xf numFmtId="174" fontId="15" fillId="0" borderId="7" xfId="0" applyNumberFormat="1" applyFont="1" applyFill="1" applyBorder="1" applyAlignment="1" applyProtection="1">
      <alignment vertical="center"/>
    </xf>
    <xf numFmtId="169" fontId="15" fillId="0" borderId="81" xfId="0" applyNumberFormat="1" applyFont="1" applyFill="1" applyBorder="1" applyAlignment="1" applyProtection="1">
      <alignment horizontal="center" vertical="center"/>
      <protection locked="0"/>
    </xf>
    <xf numFmtId="169" fontId="15" fillId="0" borderId="26" xfId="0" applyNumberFormat="1" applyFont="1" applyFill="1" applyBorder="1" applyAlignment="1" applyProtection="1">
      <alignment horizontal="center" vertical="center"/>
    </xf>
    <xf numFmtId="169" fontId="17" fillId="0" borderId="7" xfId="0" applyNumberFormat="1" applyFont="1" applyFill="1" applyBorder="1" applyAlignment="1" applyProtection="1">
      <alignment horizontal="center" vertical="center"/>
    </xf>
    <xf numFmtId="168" fontId="15" fillId="0" borderId="57" xfId="0" applyNumberFormat="1" applyFont="1" applyFill="1" applyBorder="1" applyAlignment="1">
      <alignment horizontal="center" vertical="center"/>
    </xf>
    <xf numFmtId="2" fontId="22" fillId="0" borderId="90" xfId="0" applyNumberFormat="1" applyFont="1" applyFill="1" applyBorder="1" applyAlignment="1" applyProtection="1">
      <alignment vertical="center"/>
      <protection locked="0"/>
    </xf>
    <xf numFmtId="168" fontId="15" fillId="0" borderId="28" xfId="0" applyNumberFormat="1" applyFont="1" applyFill="1" applyBorder="1" applyAlignment="1">
      <alignment horizontal="center" vertical="center"/>
    </xf>
    <xf numFmtId="169" fontId="11" fillId="0" borderId="71" xfId="0" applyNumberFormat="1" applyFont="1" applyFill="1" applyBorder="1" applyAlignment="1" applyProtection="1">
      <alignment vertical="center"/>
      <protection locked="0"/>
    </xf>
    <xf numFmtId="165" fontId="0" fillId="0" borderId="0" xfId="0" applyFont="1" applyFill="1"/>
    <xf numFmtId="168" fontId="15" fillId="0" borderId="31" xfId="0" applyNumberFormat="1" applyFont="1" applyFill="1" applyBorder="1" applyAlignment="1" applyProtection="1">
      <alignment horizontal="center" vertical="center"/>
    </xf>
    <xf numFmtId="168" fontId="15" fillId="0" borderId="61" xfId="0" applyNumberFormat="1" applyFont="1" applyFill="1" applyBorder="1" applyAlignment="1">
      <alignment horizontal="center" vertical="center"/>
    </xf>
    <xf numFmtId="168" fontId="15" fillId="0" borderId="65" xfId="0" applyNumberFormat="1" applyFont="1" applyFill="1" applyBorder="1" applyAlignment="1">
      <alignment horizontal="center" vertical="center"/>
    </xf>
    <xf numFmtId="2" fontId="15" fillId="0" borderId="91" xfId="0" applyNumberFormat="1" applyFont="1" applyFill="1" applyBorder="1" applyAlignment="1">
      <alignment vertical="center"/>
    </xf>
    <xf numFmtId="169" fontId="14" fillId="0" borderId="0" xfId="0" applyNumberFormat="1" applyFont="1" applyFill="1" applyAlignment="1" applyProtection="1">
      <alignment vertical="center"/>
    </xf>
    <xf numFmtId="165" fontId="0" fillId="0" borderId="18" xfId="0" applyFont="1" applyBorder="1"/>
    <xf numFmtId="165" fontId="0" fillId="0" borderId="14" xfId="0" applyFont="1" applyBorder="1"/>
    <xf numFmtId="165" fontId="0" fillId="0" borderId="14" xfId="0" applyFont="1" applyFill="1" applyBorder="1"/>
    <xf numFmtId="165" fontId="0" fillId="0" borderId="92" xfId="0" applyFont="1" applyBorder="1"/>
    <xf numFmtId="165" fontId="0" fillId="0" borderId="93" xfId="0" applyFont="1" applyBorder="1"/>
    <xf numFmtId="167" fontId="24" fillId="2" borderId="35" xfId="1" applyNumberFormat="1" applyFont="1" applyFill="1" applyBorder="1" applyAlignment="1" applyProtection="1">
      <alignment horizontal="right" vertical="center"/>
      <protection locked="0"/>
    </xf>
    <xf numFmtId="39" fontId="24" fillId="2" borderId="35" xfId="1" applyNumberFormat="1" applyFont="1" applyFill="1" applyBorder="1" applyAlignment="1" applyProtection="1">
      <alignment horizontal="right" vertical="center"/>
    </xf>
    <xf numFmtId="165" fontId="14" fillId="0" borderId="30" xfId="0" applyFont="1" applyFill="1" applyBorder="1"/>
    <xf numFmtId="165" fontId="0" fillId="0" borderId="24" xfId="0" applyFont="1" applyBorder="1"/>
    <xf numFmtId="165" fontId="0" fillId="0" borderId="26" xfId="0" applyFont="1" applyBorder="1"/>
    <xf numFmtId="167" fontId="24" fillId="2" borderId="31" xfId="1" applyNumberFormat="1" applyFont="1" applyFill="1" applyBorder="1" applyAlignment="1" applyProtection="1">
      <alignment horizontal="right" vertical="center"/>
      <protection locked="0"/>
    </xf>
    <xf numFmtId="39" fontId="24" fillId="2" borderId="82" xfId="1" applyNumberFormat="1" applyFont="1" applyFill="1" applyBorder="1" applyAlignment="1" applyProtection="1">
      <alignment horizontal="right" vertical="center"/>
    </xf>
    <xf numFmtId="165" fontId="14" fillId="0" borderId="94" xfId="0" applyFont="1" applyFill="1" applyBorder="1"/>
    <xf numFmtId="165" fontId="0" fillId="0" borderId="95" xfId="0" applyFont="1" applyBorder="1"/>
    <xf numFmtId="165" fontId="0" fillId="0" borderId="80" xfId="0" applyFont="1" applyBorder="1"/>
    <xf numFmtId="167" fontId="24" fillId="2" borderId="82" xfId="1" applyNumberFormat="1" applyFont="1" applyFill="1" applyBorder="1" applyAlignment="1" applyProtection="1">
      <alignment horizontal="right" vertical="center"/>
      <protection locked="0"/>
    </xf>
    <xf numFmtId="39" fontId="24" fillId="2" borderId="37" xfId="1" applyNumberFormat="1" applyFont="1" applyFill="1" applyBorder="1" applyAlignment="1" applyProtection="1">
      <alignment horizontal="right" vertical="center"/>
    </xf>
    <xf numFmtId="39" fontId="24" fillId="2" borderId="61" xfId="1" applyNumberFormat="1" applyFont="1" applyFill="1" applyBorder="1" applyAlignment="1" applyProtection="1">
      <alignment horizontal="right" vertical="center"/>
    </xf>
    <xf numFmtId="39" fontId="24" fillId="2" borderId="31" xfId="1" applyNumberFormat="1" applyFont="1" applyFill="1" applyBorder="1" applyAlignment="1" applyProtection="1">
      <alignment horizontal="right" vertical="center"/>
    </xf>
    <xf numFmtId="165" fontId="0" fillId="0" borderId="0" xfId="0" applyFont="1" applyBorder="1"/>
    <xf numFmtId="167" fontId="24" fillId="2" borderId="0" xfId="1" applyNumberFormat="1" applyFont="1" applyFill="1" applyBorder="1" applyAlignment="1" applyProtection="1">
      <alignment horizontal="right" vertical="center"/>
      <protection locked="0"/>
    </xf>
    <xf numFmtId="49" fontId="35" fillId="0" borderId="0" xfId="0" applyNumberFormat="1" applyFont="1" applyBorder="1" applyAlignment="1" applyProtection="1">
      <alignment horizontal="center" vertical="center"/>
      <protection locked="0"/>
    </xf>
    <xf numFmtId="1" fontId="35" fillId="0" borderId="0" xfId="0" applyNumberFormat="1" applyFont="1" applyBorder="1" applyAlignment="1" applyProtection="1">
      <alignment horizontal="center" vertical="center"/>
      <protection locked="0"/>
    </xf>
    <xf numFmtId="166" fontId="35" fillId="0" borderId="0" xfId="0" applyNumberFormat="1" applyFont="1" applyBorder="1" applyAlignment="1" applyProtection="1">
      <alignment horizontal="center" vertical="center"/>
      <protection locked="0"/>
    </xf>
    <xf numFmtId="2" fontId="35" fillId="0" borderId="0" xfId="0" applyNumberFormat="1" applyFont="1" applyBorder="1" applyAlignment="1" applyProtection="1">
      <alignment horizontal="center" vertical="center"/>
      <protection locked="0"/>
    </xf>
    <xf numFmtId="165" fontId="35" fillId="0" borderId="0" xfId="0" applyFont="1" applyBorder="1" applyAlignment="1" applyProtection="1">
      <alignment horizontal="center" vertical="center"/>
      <protection locked="0"/>
    </xf>
    <xf numFmtId="168" fontId="35" fillId="0" borderId="0" xfId="0" applyNumberFormat="1" applyFont="1" applyBorder="1" applyAlignment="1" applyProtection="1">
      <alignment horizontal="center" vertical="center"/>
      <protection locked="0"/>
    </xf>
    <xf numFmtId="171" fontId="35" fillId="0" borderId="0" xfId="0" applyNumberFormat="1" applyFont="1" applyBorder="1" applyAlignment="1" applyProtection="1">
      <alignment horizontal="center" vertical="center"/>
      <protection locked="0"/>
    </xf>
    <xf numFmtId="169" fontId="35" fillId="0" borderId="0" xfId="0" applyNumberFormat="1" applyFont="1" applyBorder="1" applyAlignment="1" applyProtection="1">
      <alignment horizontal="center" vertical="center"/>
    </xf>
    <xf numFmtId="169" fontId="35" fillId="0" borderId="0" xfId="0" applyNumberFormat="1" applyFont="1" applyBorder="1" applyAlignment="1" applyProtection="1">
      <alignment horizontal="center" vertical="center"/>
      <protection locked="0"/>
    </xf>
    <xf numFmtId="165" fontId="6" fillId="0" borderId="38" xfId="0" applyFont="1" applyBorder="1" applyAlignment="1" applyProtection="1">
      <alignment horizontal="left" vertical="center"/>
    </xf>
    <xf numFmtId="165" fontId="15" fillId="0" borderId="42" xfId="0" applyFont="1" applyBorder="1" applyAlignment="1" applyProtection="1">
      <alignment horizontal="left" vertical="center"/>
      <protection locked="0"/>
    </xf>
    <xf numFmtId="172" fontId="14" fillId="0" borderId="23" xfId="0" applyNumberFormat="1" applyFont="1" applyBorder="1" applyAlignment="1" applyProtection="1">
      <alignment vertical="center"/>
    </xf>
    <xf numFmtId="165" fontId="6" fillId="0" borderId="11" xfId="0" applyFont="1" applyFill="1" applyBorder="1" applyAlignment="1" applyProtection="1">
      <alignment horizontal="left" vertical="center"/>
    </xf>
    <xf numFmtId="165" fontId="6" fillId="0" borderId="0" xfId="0" applyFont="1" applyFill="1" applyBorder="1" applyAlignment="1" applyProtection="1">
      <alignment horizontal="left" vertical="center"/>
    </xf>
    <xf numFmtId="165" fontId="30" fillId="0" borderId="0" xfId="0" applyFont="1" applyAlignment="1" applyProtection="1">
      <alignment vertical="center"/>
    </xf>
    <xf numFmtId="165" fontId="15" fillId="0" borderId="40" xfId="0" applyFont="1" applyFill="1" applyBorder="1" applyAlignment="1" applyProtection="1">
      <alignment horizontal="centerContinuous" vertical="center"/>
      <protection locked="0"/>
    </xf>
    <xf numFmtId="165" fontId="15" fillId="0" borderId="5" xfId="0" applyFont="1" applyFill="1" applyBorder="1" applyAlignment="1" applyProtection="1">
      <alignment horizontal="center" vertical="top"/>
      <protection locked="0"/>
    </xf>
    <xf numFmtId="165" fontId="15" fillId="0" borderId="6" xfId="0" applyFont="1" applyFill="1" applyBorder="1" applyAlignment="1" applyProtection="1">
      <alignment horizontal="centerContinuous" vertical="center"/>
      <protection locked="0"/>
    </xf>
    <xf numFmtId="165" fontId="6" fillId="0" borderId="24" xfId="0" applyFont="1" applyFill="1" applyBorder="1" applyAlignment="1" applyProtection="1">
      <alignment horizontal="left" vertical="center"/>
    </xf>
    <xf numFmtId="165" fontId="6" fillId="0" borderId="25" xfId="0" applyFont="1" applyFill="1" applyBorder="1" applyAlignment="1" applyProtection="1">
      <alignment horizontal="left" vertical="center"/>
    </xf>
    <xf numFmtId="165" fontId="16" fillId="0" borderId="25" xfId="0" applyFont="1" applyFill="1" applyBorder="1" applyAlignment="1" applyProtection="1">
      <alignment vertical="center"/>
      <protection locked="0"/>
    </xf>
    <xf numFmtId="165" fontId="6" fillId="0" borderId="17" xfId="0" applyFont="1" applyFill="1" applyBorder="1" applyAlignment="1" applyProtection="1">
      <alignment horizontal="left" vertical="center"/>
    </xf>
    <xf numFmtId="165" fontId="16" fillId="0" borderId="8" xfId="0" applyFont="1" applyFill="1" applyBorder="1" applyAlignment="1" applyProtection="1">
      <alignment vertical="center"/>
    </xf>
    <xf numFmtId="165" fontId="6" fillId="0" borderId="8" xfId="0" applyFont="1" applyFill="1" applyBorder="1" applyAlignment="1" applyProtection="1">
      <alignment horizontal="left" vertical="center"/>
    </xf>
    <xf numFmtId="165" fontId="14" fillId="0" borderId="86" xfId="0" applyFont="1" applyFill="1" applyBorder="1" applyAlignment="1" applyProtection="1">
      <alignment horizontal="center" vertical="center"/>
    </xf>
    <xf numFmtId="165" fontId="6" fillId="0" borderId="10" xfId="0" applyFont="1" applyFill="1" applyBorder="1" applyAlignment="1" applyProtection="1">
      <alignment horizontal="left" vertical="center"/>
    </xf>
    <xf numFmtId="165" fontId="6" fillId="0" borderId="17" xfId="0" applyFont="1" applyBorder="1" applyAlignment="1" applyProtection="1">
      <alignment horizontal="left" vertical="center"/>
      <protection locked="0"/>
    </xf>
    <xf numFmtId="49" fontId="35" fillId="0" borderId="21" xfId="0" applyNumberFormat="1" applyFont="1" applyBorder="1" applyAlignment="1" applyProtection="1">
      <alignment horizontal="center" vertical="center"/>
      <protection locked="0"/>
    </xf>
    <xf numFmtId="165" fontId="15" fillId="0" borderId="24" xfId="0" applyFont="1" applyBorder="1" applyAlignment="1" applyProtection="1">
      <alignment horizontal="left" vertical="center"/>
    </xf>
    <xf numFmtId="2" fontId="6" fillId="0" borderId="23" xfId="0" applyNumberFormat="1" applyFont="1" applyBorder="1" applyAlignment="1" applyProtection="1">
      <alignment vertical="center"/>
    </xf>
    <xf numFmtId="165" fontId="14" fillId="0" borderId="24" xfId="0" applyFont="1" applyBorder="1" applyAlignment="1" applyProtection="1">
      <alignment horizontal="left" vertical="center"/>
      <protection locked="0"/>
    </xf>
    <xf numFmtId="1" fontId="9" fillId="0" borderId="0" xfId="0" applyNumberFormat="1" applyFont="1" applyAlignment="1" applyProtection="1">
      <alignment vertical="center"/>
    </xf>
    <xf numFmtId="165" fontId="16" fillId="0" borderId="68" xfId="0" applyFont="1" applyBorder="1" applyAlignment="1" applyProtection="1">
      <alignment horizontal="right" vertical="center"/>
      <protection locked="0"/>
    </xf>
    <xf numFmtId="166" fontId="16" fillId="0" borderId="19" xfId="0" applyNumberFormat="1" applyFont="1" applyBorder="1" applyAlignment="1" applyProtection="1">
      <alignment horizontal="center" vertical="center"/>
      <protection locked="0"/>
    </xf>
    <xf numFmtId="166" fontId="16" fillId="0" borderId="12" xfId="0" applyNumberFormat="1" applyFont="1" applyBorder="1" applyAlignment="1" applyProtection="1">
      <alignment horizontal="center" vertical="center"/>
      <protection locked="0"/>
    </xf>
    <xf numFmtId="166" fontId="16" fillId="0" borderId="26" xfId="0" applyNumberFormat="1" applyFont="1" applyBorder="1" applyAlignment="1" applyProtection="1">
      <alignment horizontal="center" vertical="center"/>
      <protection locked="0"/>
    </xf>
    <xf numFmtId="20" fontId="16" fillId="0" borderId="96" xfId="0" applyNumberFormat="1" applyFont="1" applyBorder="1" applyAlignment="1" applyProtection="1">
      <alignment horizontal="center" vertical="center"/>
    </xf>
    <xf numFmtId="165" fontId="15" fillId="0" borderId="28" xfId="0" applyFont="1" applyBorder="1" applyAlignment="1" applyProtection="1">
      <alignment horizontal="center" vertical="center"/>
      <protection locked="0"/>
    </xf>
    <xf numFmtId="170" fontId="6" fillId="0" borderId="25" xfId="0" applyNumberFormat="1" applyFont="1" applyBorder="1" applyAlignment="1" applyProtection="1">
      <alignment horizontal="center" vertical="center"/>
    </xf>
    <xf numFmtId="167" fontId="6" fillId="0" borderId="25" xfId="0" applyNumberFormat="1" applyFont="1" applyBorder="1" applyAlignment="1" applyProtection="1">
      <alignment horizontal="center" vertical="center"/>
    </xf>
    <xf numFmtId="165" fontId="16" fillId="0" borderId="88" xfId="0" applyFont="1" applyBorder="1" applyAlignment="1" applyProtection="1">
      <alignment horizontal="left" vertical="center"/>
    </xf>
    <xf numFmtId="2" fontId="6" fillId="0" borderId="25" xfId="0" applyNumberFormat="1" applyFont="1" applyBorder="1" applyAlignment="1" applyProtection="1">
      <alignment horizontal="center" vertical="center"/>
    </xf>
    <xf numFmtId="3" fontId="35" fillId="0" borderId="4" xfId="0" applyNumberFormat="1" applyFont="1" applyBorder="1" applyAlignment="1" applyProtection="1">
      <alignment horizontal="center" vertical="center"/>
    </xf>
    <xf numFmtId="165" fontId="9" fillId="0" borderId="19" xfId="0" applyFont="1" applyBorder="1" applyAlignment="1" applyProtection="1">
      <alignment horizontal="center" vertical="center"/>
    </xf>
    <xf numFmtId="169" fontId="14" fillId="0" borderId="28" xfId="0" applyNumberFormat="1" applyFont="1" applyBorder="1" applyAlignment="1" applyProtection="1">
      <alignment horizontal="center" vertical="center"/>
      <protection locked="0"/>
    </xf>
    <xf numFmtId="169" fontId="2" fillId="0" borderId="28" xfId="0" applyNumberFormat="1" applyFont="1" applyBorder="1" applyAlignment="1" applyProtection="1">
      <alignment horizontal="center" vertical="center"/>
      <protection locked="0"/>
    </xf>
    <xf numFmtId="165" fontId="6" fillId="0" borderId="41" xfId="0" applyFont="1" applyBorder="1" applyAlignment="1" applyProtection="1">
      <alignment horizontal="left" vertical="center"/>
    </xf>
    <xf numFmtId="165" fontId="6" fillId="0" borderId="17" xfId="0" applyFont="1" applyBorder="1" applyAlignment="1" applyProtection="1">
      <alignment vertical="center"/>
    </xf>
    <xf numFmtId="165" fontId="12" fillId="0" borderId="9" xfId="0" applyFont="1" applyBorder="1" applyAlignment="1" applyProtection="1">
      <alignment horizontal="left" vertical="center"/>
    </xf>
    <xf numFmtId="165" fontId="12" fillId="0" borderId="43" xfId="0" applyFont="1" applyBorder="1" applyAlignment="1" applyProtection="1">
      <alignment horizontal="left" vertical="center"/>
    </xf>
    <xf numFmtId="165" fontId="14" fillId="0" borderId="29" xfId="0" applyFont="1" applyBorder="1" applyAlignment="1" applyProtection="1">
      <alignment horizontal="center" vertical="center"/>
    </xf>
    <xf numFmtId="165" fontId="3" fillId="0" borderId="17" xfId="0" applyFont="1" applyBorder="1" applyAlignment="1" applyProtection="1">
      <alignment vertical="center"/>
    </xf>
    <xf numFmtId="165" fontId="2" fillId="0" borderId="11" xfId="0" applyFont="1" applyBorder="1" applyAlignment="1" applyProtection="1">
      <alignment vertical="center"/>
      <protection locked="0"/>
    </xf>
    <xf numFmtId="165" fontId="2" fillId="0" borderId="9" xfId="0" applyFont="1" applyBorder="1" applyAlignment="1" applyProtection="1">
      <alignment horizontal="left" vertical="center"/>
      <protection locked="0"/>
    </xf>
    <xf numFmtId="165" fontId="7" fillId="0" borderId="0" xfId="0" applyFont="1" applyBorder="1" applyAlignment="1" applyProtection="1">
      <alignment horizontal="left" vertical="center"/>
      <protection locked="0"/>
    </xf>
    <xf numFmtId="165" fontId="9" fillId="0" borderId="0" xfId="0" applyFont="1" applyBorder="1" applyAlignment="1" applyProtection="1">
      <alignment horizontal="centerContinuous" vertical="center"/>
      <protection locked="0"/>
    </xf>
    <xf numFmtId="165" fontId="9" fillId="0" borderId="19" xfId="0" applyFont="1" applyBorder="1" applyAlignment="1" applyProtection="1">
      <alignment horizontal="centerContinuous" vertical="center"/>
      <protection locked="0"/>
    </xf>
    <xf numFmtId="165" fontId="2" fillId="0" borderId="0" xfId="0" applyFont="1" applyBorder="1" applyAlignment="1" applyProtection="1">
      <alignment vertical="center"/>
      <protection locked="0"/>
    </xf>
    <xf numFmtId="165" fontId="39" fillId="0" borderId="14" xfId="0" applyFont="1" applyBorder="1" applyAlignment="1" applyProtection="1">
      <alignment horizontal="left" vertical="center"/>
      <protection locked="0"/>
    </xf>
    <xf numFmtId="165" fontId="4" fillId="0" borderId="11" xfId="0" applyFont="1" applyBorder="1" applyAlignment="1" applyProtection="1">
      <alignment horizontal="centerContinuous" vertical="center"/>
    </xf>
    <xf numFmtId="165" fontId="3" fillId="0" borderId="0" xfId="0" applyFont="1" applyAlignment="1" applyProtection="1">
      <alignment horizontal="centerContinuous" vertical="center"/>
    </xf>
    <xf numFmtId="165" fontId="3" fillId="0" borderId="12" xfId="0" applyFont="1" applyBorder="1" applyAlignment="1" applyProtection="1">
      <alignment horizontal="centerContinuous" vertical="center"/>
    </xf>
    <xf numFmtId="164" fontId="15" fillId="0" borderId="19" xfId="0" applyNumberFormat="1" applyFont="1" applyFill="1" applyBorder="1" applyAlignment="1" applyProtection="1">
      <alignment horizontal="right" vertical="center"/>
    </xf>
    <xf numFmtId="174" fontId="15" fillId="0" borderId="34" xfId="0" applyNumberFormat="1" applyFont="1" applyFill="1" applyBorder="1" applyAlignment="1" applyProtection="1">
      <alignment vertical="center"/>
    </xf>
    <xf numFmtId="174" fontId="15" fillId="0" borderId="71" xfId="0" applyNumberFormat="1" applyFont="1" applyFill="1" applyBorder="1" applyAlignment="1" applyProtection="1">
      <alignment vertical="center"/>
    </xf>
    <xf numFmtId="164" fontId="15" fillId="0" borderId="13" xfId="0" applyNumberFormat="1" applyFont="1" applyFill="1" applyBorder="1" applyAlignment="1" applyProtection="1">
      <alignment horizontal="right" vertical="center"/>
    </xf>
    <xf numFmtId="165" fontId="15" fillId="0" borderId="4" xfId="0" applyFont="1" applyFill="1" applyBorder="1" applyAlignment="1" applyProtection="1">
      <alignment horizontal="right" vertical="center"/>
    </xf>
    <xf numFmtId="174" fontId="9" fillId="0" borderId="4" xfId="0" applyNumberFormat="1" applyFont="1" applyFill="1" applyBorder="1" applyAlignment="1" applyProtection="1">
      <alignment vertical="center"/>
    </xf>
    <xf numFmtId="174" fontId="9" fillId="0" borderId="6" xfId="0" applyNumberFormat="1" applyFont="1" applyFill="1" applyBorder="1" applyAlignment="1" applyProtection="1">
      <alignment vertical="center"/>
    </xf>
    <xf numFmtId="165" fontId="6" fillId="0" borderId="58" xfId="0" applyFont="1" applyFill="1" applyBorder="1" applyAlignment="1" applyProtection="1">
      <alignment horizontal="left" vertical="center"/>
    </xf>
    <xf numFmtId="165" fontId="15" fillId="0" borderId="59" xfId="0" applyFont="1" applyFill="1" applyBorder="1" applyAlignment="1" applyProtection="1">
      <alignment horizontal="right" vertical="center"/>
      <protection locked="0"/>
    </xf>
    <xf numFmtId="165" fontId="15" fillId="0" borderId="59" xfId="0" applyFont="1" applyFill="1" applyBorder="1" applyAlignment="1" applyProtection="1">
      <alignment horizontal="left" vertical="center"/>
      <protection locked="0"/>
    </xf>
    <xf numFmtId="2" fontId="9" fillId="0" borderId="26" xfId="0" applyNumberFormat="1" applyFont="1" applyFill="1" applyBorder="1" applyAlignment="1" applyProtection="1">
      <alignment horizontal="right" vertical="center"/>
      <protection locked="0"/>
    </xf>
    <xf numFmtId="2" fontId="11" fillId="0" borderId="26" xfId="0" applyNumberFormat="1" applyFont="1" applyFill="1" applyBorder="1" applyProtection="1">
      <protection locked="0"/>
    </xf>
    <xf numFmtId="2" fontId="11" fillId="0" borderId="27" xfId="0" applyNumberFormat="1" applyFont="1" applyFill="1" applyBorder="1" applyAlignment="1" applyProtection="1">
      <alignment horizontal="right" vertical="center"/>
      <protection locked="0"/>
    </xf>
    <xf numFmtId="2" fontId="9" fillId="0" borderId="27" xfId="0" applyNumberFormat="1" applyFont="1" applyFill="1" applyBorder="1" applyAlignment="1" applyProtection="1">
      <alignment horizontal="right" vertical="center"/>
      <protection locked="0"/>
    </xf>
    <xf numFmtId="2" fontId="9" fillId="0" borderId="84" xfId="0" applyNumberFormat="1" applyFont="1" applyFill="1" applyBorder="1" applyAlignment="1">
      <alignment horizontal="right" vertical="center"/>
    </xf>
    <xf numFmtId="165" fontId="9" fillId="0" borderId="58" xfId="0" applyFont="1" applyFill="1" applyBorder="1" applyAlignment="1">
      <alignment horizontal="left" vertical="center"/>
    </xf>
    <xf numFmtId="2" fontId="22" fillId="0" borderId="90" xfId="0" applyNumberFormat="1" applyFont="1" applyFill="1" applyBorder="1" applyProtection="1">
      <protection locked="0"/>
    </xf>
    <xf numFmtId="169" fontId="11" fillId="0" borderId="71" xfId="0" applyNumberFormat="1" applyFont="1" applyFill="1" applyBorder="1" applyProtection="1">
      <protection locked="0"/>
    </xf>
    <xf numFmtId="165" fontId="12" fillId="0" borderId="10" xfId="0" applyFont="1" applyFill="1" applyBorder="1" applyAlignment="1">
      <alignment horizontal="left" vertical="center"/>
    </xf>
    <xf numFmtId="2" fontId="10" fillId="0" borderId="91" xfId="0" applyNumberFormat="1" applyFont="1" applyFill="1" applyBorder="1" applyAlignment="1">
      <alignment horizontal="center"/>
    </xf>
    <xf numFmtId="169" fontId="35" fillId="0" borderId="62" xfId="0" applyNumberFormat="1" applyFont="1" applyBorder="1" applyAlignment="1" applyProtection="1">
      <alignment horizontal="center" vertical="center"/>
      <protection locked="0"/>
    </xf>
    <xf numFmtId="169" fontId="14" fillId="0" borderId="62" xfId="0" applyNumberFormat="1" applyFont="1" applyBorder="1" applyAlignment="1" applyProtection="1">
      <alignment horizontal="center" vertical="center"/>
      <protection locked="0"/>
    </xf>
    <xf numFmtId="169" fontId="2" fillId="0" borderId="62" xfId="0" applyNumberFormat="1" applyFont="1" applyBorder="1" applyAlignment="1" applyProtection="1">
      <alignment horizontal="center" vertical="center"/>
      <protection locked="0"/>
    </xf>
    <xf numFmtId="169" fontId="35" fillId="0" borderId="37" xfId="0" applyNumberFormat="1" applyFont="1" applyBorder="1" applyAlignment="1" applyProtection="1">
      <alignment horizontal="center" vertical="center"/>
      <protection locked="0"/>
    </xf>
    <xf numFmtId="165" fontId="14" fillId="0" borderId="23" xfId="0" applyFont="1" applyBorder="1" applyAlignment="1" applyProtection="1">
      <alignment horizontal="center" vertical="center"/>
    </xf>
    <xf numFmtId="169" fontId="2" fillId="0" borderId="97" xfId="0" applyNumberFormat="1" applyFont="1" applyBorder="1" applyAlignment="1" applyProtection="1">
      <alignment horizontal="center" vertical="center"/>
      <protection locked="0"/>
    </xf>
    <xf numFmtId="166" fontId="9" fillId="0" borderId="66" xfId="0" applyNumberFormat="1" applyFont="1" applyFill="1" applyBorder="1" applyAlignment="1">
      <alignment horizontal="left" vertical="center"/>
    </xf>
    <xf numFmtId="165" fontId="15" fillId="0" borderId="72" xfId="0" applyFont="1" applyFill="1" applyBorder="1" applyAlignment="1" applyProtection="1">
      <alignment horizontal="right" vertical="center"/>
      <protection locked="0"/>
    </xf>
    <xf numFmtId="165" fontId="9" fillId="0" borderId="94" xfId="0" applyFont="1" applyFill="1" applyBorder="1" applyAlignment="1" applyProtection="1">
      <alignment horizontal="left" vertical="center"/>
      <protection locked="0"/>
    </xf>
    <xf numFmtId="165" fontId="9" fillId="0" borderId="86" xfId="0" applyFont="1" applyFill="1" applyBorder="1" applyAlignment="1" applyProtection="1">
      <alignment vertical="center"/>
      <protection locked="0"/>
    </xf>
    <xf numFmtId="165" fontId="9" fillId="0" borderId="82" xfId="0" applyFont="1" applyFill="1" applyBorder="1" applyAlignment="1" applyProtection="1">
      <alignment horizontal="center" vertical="center"/>
      <protection locked="0"/>
    </xf>
    <xf numFmtId="2" fontId="9" fillId="0" borderId="98" xfId="0" applyNumberFormat="1" applyFont="1" applyFill="1" applyBorder="1" applyAlignment="1" applyProtection="1">
      <alignment horizontal="center" vertical="center"/>
      <protection locked="0"/>
    </xf>
    <xf numFmtId="169" fontId="15" fillId="0" borderId="80" xfId="0" applyNumberFormat="1" applyFont="1" applyFill="1" applyBorder="1" applyAlignment="1" applyProtection="1">
      <alignment horizontal="center" vertical="center"/>
      <protection locked="0"/>
    </xf>
    <xf numFmtId="165" fontId="15" fillId="0" borderId="19" xfId="0" applyFont="1" applyFill="1" applyBorder="1" applyAlignment="1" applyProtection="1">
      <alignment horizontal="right" vertical="center"/>
    </xf>
    <xf numFmtId="165" fontId="16" fillId="0" borderId="37" xfId="0" applyFont="1" applyBorder="1" applyAlignment="1" applyProtection="1">
      <alignment horizontal="center" vertical="center"/>
    </xf>
    <xf numFmtId="165" fontId="14" fillId="0" borderId="0" xfId="0" applyFont="1" applyFill="1" applyBorder="1" applyAlignment="1" applyProtection="1">
      <alignment horizontal="left" vertical="center"/>
    </xf>
    <xf numFmtId="165" fontId="14" fillId="0" borderId="25" xfId="0" applyFont="1" applyFill="1" applyBorder="1" applyAlignment="1" applyProtection="1">
      <alignment horizontal="left" vertical="center"/>
    </xf>
    <xf numFmtId="165" fontId="14" fillId="0" borderId="8" xfId="0" applyFont="1" applyFill="1" applyBorder="1" applyAlignment="1" applyProtection="1">
      <alignment horizontal="left" vertical="center"/>
    </xf>
    <xf numFmtId="2" fontId="35" fillId="0" borderId="19" xfId="0" applyNumberFormat="1" applyFont="1" applyBorder="1" applyAlignment="1" applyProtection="1">
      <alignment horizontal="center" vertical="center"/>
    </xf>
    <xf numFmtId="165" fontId="24" fillId="2" borderId="0" xfId="1" applyFont="1" applyFill="1" applyBorder="1" applyAlignment="1" applyProtection="1">
      <alignment horizontal="center" vertical="center"/>
    </xf>
    <xf numFmtId="165" fontId="34" fillId="2" borderId="0" xfId="0" applyFont="1" applyFill="1" applyAlignment="1">
      <alignment horizontal="left" vertical="center"/>
    </xf>
    <xf numFmtId="165" fontId="24" fillId="2" borderId="56" xfId="1" applyFont="1" applyFill="1" applyBorder="1" applyAlignment="1" applyProtection="1">
      <alignment horizontal="center" vertical="center"/>
    </xf>
    <xf numFmtId="165" fontId="24" fillId="2" borderId="14" xfId="1" applyFont="1" applyFill="1" applyBorder="1" applyAlignment="1" applyProtection="1">
      <alignment horizontal="center" vertical="center"/>
    </xf>
    <xf numFmtId="165" fontId="34" fillId="2" borderId="0" xfId="0" applyFont="1" applyFill="1" applyBorder="1" applyAlignment="1">
      <alignment horizontal="left" vertical="center"/>
    </xf>
    <xf numFmtId="165" fontId="4" fillId="0" borderId="58" xfId="0" applyFont="1" applyBorder="1" applyAlignment="1" applyProtection="1">
      <alignment horizontal="center" vertical="center"/>
    </xf>
    <xf numFmtId="165" fontId="4" fillId="0" borderId="56" xfId="0" applyFont="1" applyBorder="1" applyAlignment="1" applyProtection="1">
      <alignment horizontal="center" vertical="center"/>
    </xf>
    <xf numFmtId="165" fontId="4" fillId="0" borderId="85" xfId="0" applyFont="1" applyBorder="1" applyAlignment="1" applyProtection="1">
      <alignment horizontal="center" vertical="center"/>
    </xf>
    <xf numFmtId="49" fontId="15" fillId="0" borderId="40" xfId="0" applyNumberFormat="1" applyFont="1" applyFill="1" applyBorder="1" applyAlignment="1" applyProtection="1">
      <alignment horizontal="center" vertical="center"/>
      <protection locked="0"/>
    </xf>
    <xf numFmtId="49" fontId="15" fillId="0" borderId="5" xfId="0" applyNumberFormat="1" applyFont="1" applyFill="1" applyBorder="1" applyAlignment="1" applyProtection="1">
      <alignment horizontal="center" vertical="center"/>
      <protection locked="0"/>
    </xf>
    <xf numFmtId="49" fontId="15" fillId="0" borderId="6" xfId="0" applyNumberFormat="1" applyFont="1" applyFill="1" applyBorder="1" applyAlignment="1" applyProtection="1">
      <alignment horizontal="center" vertical="center"/>
      <protection locked="0"/>
    </xf>
    <xf numFmtId="174" fontId="2" fillId="0" borderId="99" xfId="0" quotePrefix="1" applyNumberFormat="1" applyFont="1" applyBorder="1" applyAlignment="1" applyProtection="1">
      <alignment horizontal="center" vertical="center"/>
      <protection locked="0"/>
    </xf>
    <xf numFmtId="174" fontId="2" fillId="0" borderId="42" xfId="0" applyNumberFormat="1" applyFont="1" applyBorder="1" applyAlignment="1" applyProtection="1">
      <alignment horizontal="center" vertical="center"/>
      <protection locked="0"/>
    </xf>
    <xf numFmtId="174" fontId="2" fillId="0" borderId="100" xfId="0" applyNumberFormat="1" applyFont="1" applyBorder="1" applyAlignment="1" applyProtection="1">
      <alignment horizontal="center" vertical="center"/>
    </xf>
    <xf numFmtId="174" fontId="2" fillId="0" borderId="101" xfId="0" applyNumberFormat="1" applyFont="1" applyBorder="1" applyAlignment="1" applyProtection="1">
      <alignment horizontal="center" vertical="center"/>
    </xf>
    <xf numFmtId="173" fontId="10" fillId="0" borderId="36" xfId="0" applyNumberFormat="1" applyFont="1" applyBorder="1" applyAlignment="1" applyProtection="1">
      <alignment horizontal="center" vertical="center"/>
    </xf>
    <xf numFmtId="173" fontId="14" fillId="0" borderId="23" xfId="0" applyNumberFormat="1" applyFont="1" applyBorder="1" applyAlignment="1" applyProtection="1">
      <alignment horizontal="center" vertical="center"/>
    </xf>
    <xf numFmtId="174" fontId="14" fillId="0" borderId="102" xfId="0" quotePrefix="1" applyNumberFormat="1" applyFont="1" applyBorder="1" applyAlignment="1" applyProtection="1">
      <alignment horizontal="center" vertical="center"/>
      <protection locked="0"/>
    </xf>
    <xf numFmtId="174" fontId="14" fillId="0" borderId="101" xfId="0" applyNumberFormat="1" applyFont="1" applyBorder="1" applyAlignment="1" applyProtection="1">
      <alignment horizontal="center" vertical="center"/>
      <protection locked="0"/>
    </xf>
    <xf numFmtId="174" fontId="35" fillId="0" borderId="99" xfId="0" applyNumberFormat="1" applyFont="1" applyBorder="1" applyAlignment="1" applyProtection="1">
      <alignment horizontal="center" vertical="center"/>
    </xf>
    <xf numFmtId="174" fontId="35" fillId="0" borderId="42" xfId="0" applyNumberFormat="1" applyFont="1" applyBorder="1" applyAlignment="1" applyProtection="1">
      <alignment horizontal="center" vertical="center"/>
    </xf>
    <xf numFmtId="174" fontId="2" fillId="0" borderId="103" xfId="0" applyNumberFormat="1" applyFont="1" applyBorder="1" applyAlignment="1" applyProtection="1">
      <alignment horizontal="center" vertical="center"/>
    </xf>
    <xf numFmtId="174" fontId="2" fillId="0" borderId="45" xfId="0" applyNumberFormat="1" applyFont="1" applyBorder="1" applyAlignment="1" applyProtection="1">
      <alignment horizontal="center" vertical="center"/>
    </xf>
    <xf numFmtId="165" fontId="6" fillId="0" borderId="53" xfId="0" applyFont="1" applyBorder="1" applyAlignment="1" applyProtection="1">
      <alignment horizontal="left" vertical="center"/>
    </xf>
    <xf numFmtId="165" fontId="6" fillId="0" borderId="23" xfId="0" applyFont="1" applyBorder="1" applyAlignment="1" applyProtection="1">
      <alignment horizontal="left" vertical="center"/>
    </xf>
    <xf numFmtId="165" fontId="16" fillId="0" borderId="34" xfId="0" applyFont="1" applyBorder="1" applyAlignment="1" applyProtection="1">
      <alignment horizontal="center" vertical="center"/>
      <protection locked="0"/>
    </xf>
    <xf numFmtId="165" fontId="16" fillId="0" borderId="28" xfId="0" applyFont="1" applyBorder="1" applyAlignment="1" applyProtection="1">
      <alignment horizontal="center" vertical="center"/>
      <protection locked="0"/>
    </xf>
    <xf numFmtId="172" fontId="14" fillId="0" borderId="36" xfId="0" applyNumberFormat="1" applyFont="1" applyBorder="1" applyAlignment="1" applyProtection="1">
      <alignment horizontal="center" vertical="center"/>
    </xf>
    <xf numFmtId="174" fontId="2" fillId="0" borderId="102" xfId="0" applyNumberFormat="1" applyFont="1" applyBorder="1" applyAlignment="1" applyProtection="1">
      <alignment horizontal="center" vertical="center"/>
      <protection locked="0"/>
    </xf>
    <xf numFmtId="174" fontId="2" fillId="0" borderId="101" xfId="0" applyNumberFormat="1" applyFont="1" applyBorder="1" applyAlignment="1" applyProtection="1">
      <alignment horizontal="center" vertical="center"/>
      <protection locked="0"/>
    </xf>
    <xf numFmtId="174" fontId="2" fillId="0" borderId="99" xfId="0" applyNumberFormat="1" applyFont="1" applyBorder="1" applyAlignment="1" applyProtection="1">
      <alignment horizontal="center" vertical="center"/>
    </xf>
    <xf numFmtId="174" fontId="2" fillId="0" borderId="42" xfId="0" applyNumberFormat="1" applyFont="1" applyBorder="1" applyAlignment="1" applyProtection="1">
      <alignment horizontal="center" vertical="center"/>
    </xf>
    <xf numFmtId="174" fontId="2" fillId="0" borderId="99" xfId="0" applyNumberFormat="1" applyFont="1" applyBorder="1" applyAlignment="1" applyProtection="1">
      <alignment horizontal="center" vertical="center"/>
      <protection locked="0"/>
    </xf>
  </cellXfs>
  <cellStyles count="3">
    <cellStyle name="Hyperlink" xfId="2" builtinId="8"/>
    <cellStyle name="Normal" xfId="0" builtinId="0"/>
    <cellStyle name="Normal_CALCS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bernardoparis@yahoo.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bernardoparis@yahoo.com"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2">
    <pageSetUpPr fitToPage="1"/>
  </sheetPr>
  <dimension ref="B1:AG226"/>
  <sheetViews>
    <sheetView showGridLines="0" showZeros="0" tabSelected="1" zoomScale="85" zoomScaleNormal="69" workbookViewId="0">
      <selection activeCell="I26" sqref="I26"/>
    </sheetView>
  </sheetViews>
  <sheetFormatPr defaultColWidth="5.33203125" defaultRowHeight="12" customHeight="1" x14ac:dyDescent="0.25"/>
  <cols>
    <col min="1" max="1" width="3.6640625" style="2" customWidth="1"/>
    <col min="2" max="2" width="8.77734375" style="2" customWidth="1"/>
    <col min="3" max="5" width="5.77734375" style="2" customWidth="1"/>
    <col min="6" max="6" width="11" style="2" customWidth="1"/>
    <col min="7" max="7" width="5.77734375" style="2" customWidth="1"/>
    <col min="8" max="8" width="7.33203125" style="2" customWidth="1"/>
    <col min="9" max="9" width="8.88671875" style="2" customWidth="1"/>
    <col min="10" max="10" width="5.5546875" style="2" customWidth="1"/>
    <col min="11" max="11" width="12.44140625" style="2" customWidth="1"/>
    <col min="12" max="12" width="13" style="2" customWidth="1"/>
    <col min="13" max="13" width="5.77734375" style="2" customWidth="1"/>
    <col min="14" max="14" width="7.33203125" style="2" customWidth="1"/>
    <col min="15" max="15" width="5.77734375" style="2" customWidth="1"/>
    <col min="16" max="16" width="10" style="2" customWidth="1"/>
    <col min="17" max="17" width="13.88671875" style="2" customWidth="1"/>
    <col min="18" max="18" width="10.33203125" style="2" customWidth="1"/>
    <col min="19" max="19" width="13.88671875" style="2" customWidth="1"/>
    <col min="20" max="20" width="10.33203125" style="2" customWidth="1"/>
    <col min="21" max="21" width="13.88671875" style="2" customWidth="1"/>
    <col min="22" max="22" width="10.33203125" style="2" customWidth="1"/>
    <col min="23" max="16384" width="5.33203125" style="2"/>
  </cols>
  <sheetData>
    <row r="1" spans="2:33" ht="21" thickBot="1" x14ac:dyDescent="0.35">
      <c r="B1" s="1" t="s">
        <v>0</v>
      </c>
      <c r="D1" s="5"/>
      <c r="E1" s="4" t="s">
        <v>1</v>
      </c>
      <c r="F1" s="29"/>
      <c r="J1" s="174"/>
      <c r="L1" s="54" t="s">
        <v>2</v>
      </c>
      <c r="O1" s="53"/>
      <c r="P1" s="387"/>
      <c r="Q1" s="387"/>
      <c r="R1" s="387"/>
      <c r="S1" s="387"/>
      <c r="T1" s="387"/>
      <c r="U1" s="387"/>
      <c r="V1" s="387"/>
      <c r="W1" s="387"/>
      <c r="X1" s="387"/>
      <c r="Y1" s="387"/>
      <c r="Z1" s="387"/>
      <c r="AA1" s="387"/>
      <c r="AB1" s="387"/>
      <c r="AC1" s="387"/>
    </row>
    <row r="2" spans="2:33" ht="18" customHeight="1" x14ac:dyDescent="0.25">
      <c r="B2" s="7" t="s">
        <v>3</v>
      </c>
      <c r="C2" s="102" t="s">
        <v>4</v>
      </c>
      <c r="D2" s="103" t="s">
        <v>144</v>
      </c>
      <c r="E2" s="104"/>
      <c r="F2" s="105"/>
      <c r="G2" s="104"/>
      <c r="H2" s="108"/>
      <c r="I2" s="110" t="s">
        <v>5</v>
      </c>
      <c r="J2" s="679"/>
      <c r="K2" s="679"/>
      <c r="L2" s="111"/>
      <c r="M2" s="8" t="s">
        <v>318</v>
      </c>
      <c r="N2" s="9"/>
      <c r="O2" s="388"/>
      <c r="P2" s="387"/>
      <c r="Q2" s="387"/>
      <c r="R2" s="387"/>
      <c r="S2" s="387"/>
      <c r="T2" s="387"/>
      <c r="U2" s="387"/>
      <c r="V2" s="387"/>
      <c r="W2" s="387"/>
      <c r="X2" s="387"/>
      <c r="Y2" s="387"/>
      <c r="Z2" s="387"/>
      <c r="AA2" s="387"/>
      <c r="AB2" s="387"/>
      <c r="AC2" s="387"/>
    </row>
    <row r="3" spans="2:33" ht="12" customHeight="1" x14ac:dyDescent="0.25">
      <c r="B3" s="10" t="s">
        <v>6</v>
      </c>
      <c r="C3" s="106"/>
      <c r="D3" s="61"/>
      <c r="E3" s="61"/>
      <c r="F3" s="61"/>
      <c r="G3" s="21" t="s">
        <v>0</v>
      </c>
      <c r="H3" s="109"/>
      <c r="I3" s="112" t="s">
        <v>7</v>
      </c>
      <c r="J3" s="680"/>
      <c r="K3" s="680"/>
      <c r="L3" s="113"/>
      <c r="M3" s="59" t="s">
        <v>321</v>
      </c>
      <c r="N3" s="43"/>
      <c r="O3" s="44"/>
      <c r="P3" s="387"/>
      <c r="Q3" s="387"/>
      <c r="R3" s="387"/>
      <c r="S3" s="387"/>
      <c r="T3" s="387"/>
      <c r="U3" s="387"/>
      <c r="V3" s="387"/>
      <c r="W3" s="387"/>
      <c r="X3" s="387"/>
      <c r="Y3" s="387"/>
      <c r="Z3" s="387"/>
      <c r="AA3" s="387"/>
      <c r="AB3" s="387"/>
      <c r="AC3" s="387"/>
    </row>
    <row r="4" spans="2:33" ht="12" customHeight="1" x14ac:dyDescent="0.25">
      <c r="B4" s="169" t="s">
        <v>8</v>
      </c>
      <c r="C4" s="170"/>
      <c r="D4" s="170"/>
      <c r="E4" s="171"/>
      <c r="F4" s="172"/>
      <c r="G4" s="173" t="s">
        <v>9</v>
      </c>
      <c r="H4" s="174"/>
      <c r="I4" s="170"/>
      <c r="K4" s="174"/>
      <c r="L4" s="174"/>
      <c r="M4" s="672"/>
      <c r="N4" s="673"/>
      <c r="O4" s="674"/>
      <c r="P4" s="387"/>
      <c r="Q4" s="387"/>
      <c r="R4" s="387"/>
      <c r="S4" s="387"/>
      <c r="T4" s="387"/>
      <c r="U4" s="387"/>
      <c r="V4" s="387"/>
      <c r="W4" s="387"/>
      <c r="X4" s="387"/>
      <c r="Y4" s="387"/>
      <c r="Z4" s="387"/>
      <c r="AA4" s="387"/>
      <c r="AB4" s="387"/>
      <c r="AC4" s="387"/>
      <c r="AD4" s="387"/>
      <c r="AE4" s="387"/>
      <c r="AF4" s="387"/>
      <c r="AG4" s="387"/>
    </row>
    <row r="5" spans="2:33" ht="12" customHeight="1" x14ac:dyDescent="0.25">
      <c r="B5" s="175" t="s">
        <v>319</v>
      </c>
      <c r="C5" s="176"/>
      <c r="D5" s="176"/>
      <c r="E5" s="177"/>
      <c r="F5" s="178"/>
      <c r="G5" s="179" t="s">
        <v>10</v>
      </c>
      <c r="H5" s="180"/>
      <c r="I5" s="389"/>
      <c r="J5" s="180"/>
      <c r="K5" s="180"/>
      <c r="L5" s="181"/>
      <c r="M5" s="182"/>
      <c r="N5" s="390"/>
      <c r="O5" s="183"/>
      <c r="P5" s="387"/>
      <c r="Q5" s="387"/>
      <c r="R5" s="387"/>
      <c r="S5" s="387"/>
      <c r="T5" s="387"/>
      <c r="U5" s="387"/>
      <c r="V5" s="387"/>
      <c r="W5" s="387"/>
      <c r="X5" s="387"/>
      <c r="Y5" s="387"/>
      <c r="Z5" s="387"/>
      <c r="AA5" s="387"/>
      <c r="AB5" s="387"/>
      <c r="AC5" s="387"/>
    </row>
    <row r="6" spans="2:33" ht="12" customHeight="1" thickBot="1" x14ac:dyDescent="0.3">
      <c r="B6" s="184" t="s">
        <v>11</v>
      </c>
      <c r="C6" s="185"/>
      <c r="D6" s="391"/>
      <c r="E6" s="186"/>
      <c r="F6" s="187"/>
      <c r="G6" s="188" t="s">
        <v>12</v>
      </c>
      <c r="H6" s="185"/>
      <c r="I6" s="392"/>
      <c r="J6" s="189"/>
      <c r="K6" s="190"/>
      <c r="L6" s="186"/>
      <c r="M6" s="191" t="s">
        <v>154</v>
      </c>
      <c r="N6" s="185"/>
      <c r="O6" s="393"/>
      <c r="P6" s="387"/>
      <c r="Q6" s="387"/>
      <c r="R6" s="387"/>
      <c r="S6" s="387"/>
      <c r="T6" s="387"/>
      <c r="U6" s="387"/>
      <c r="V6" s="387"/>
      <c r="W6" s="387"/>
      <c r="X6" s="387"/>
      <c r="Y6" s="387"/>
      <c r="Z6" s="387"/>
      <c r="AA6" s="387"/>
      <c r="AB6" s="387"/>
      <c r="AC6" s="387"/>
    </row>
    <row r="7" spans="2:33" ht="12" customHeight="1" x14ac:dyDescent="0.25">
      <c r="B7" s="18"/>
      <c r="C7" s="41" t="s">
        <v>13</v>
      </c>
      <c r="D7" s="12"/>
      <c r="E7" s="12"/>
      <c r="F7" s="12"/>
      <c r="G7" s="12"/>
      <c r="H7" s="12"/>
      <c r="I7" s="168"/>
      <c r="J7" s="41" t="s">
        <v>14</v>
      </c>
      <c r="K7" s="19" t="s">
        <v>146</v>
      </c>
      <c r="L7" s="114"/>
      <c r="M7" s="115" t="s">
        <v>149</v>
      </c>
      <c r="N7" s="116"/>
      <c r="O7" s="117"/>
      <c r="P7" s="387"/>
      <c r="Q7" s="387"/>
      <c r="R7" s="387"/>
      <c r="S7" s="387"/>
      <c r="T7" s="387"/>
      <c r="U7" s="387"/>
      <c r="V7" s="387"/>
      <c r="W7" s="387"/>
      <c r="X7" s="387"/>
      <c r="Y7" s="387"/>
      <c r="Z7" s="387"/>
      <c r="AA7" s="387"/>
      <c r="AB7" s="387"/>
      <c r="AC7" s="387"/>
    </row>
    <row r="8" spans="2:33" ht="12" customHeight="1" x14ac:dyDescent="0.25">
      <c r="B8" s="25" t="s">
        <v>15</v>
      </c>
      <c r="C8" s="394"/>
      <c r="D8" s="395"/>
      <c r="E8" s="95"/>
      <c r="F8" s="167"/>
      <c r="G8" s="164"/>
      <c r="H8" s="165"/>
      <c r="I8" s="96" t="s">
        <v>14</v>
      </c>
      <c r="J8" s="394"/>
      <c r="K8" s="396"/>
      <c r="L8" s="91" t="s">
        <v>16</v>
      </c>
      <c r="M8" s="397"/>
      <c r="N8" s="92" t="s">
        <v>17</v>
      </c>
      <c r="O8" s="398"/>
      <c r="P8" s="387"/>
      <c r="Q8" s="387"/>
      <c r="R8" s="387"/>
      <c r="S8" s="387"/>
      <c r="T8" s="387"/>
      <c r="U8" s="387"/>
      <c r="V8" s="387"/>
      <c r="W8" s="387"/>
      <c r="X8" s="387"/>
      <c r="Y8" s="387"/>
      <c r="Z8" s="387"/>
      <c r="AA8" s="387"/>
      <c r="AB8" s="387"/>
      <c r="AC8" s="387"/>
    </row>
    <row r="9" spans="2:33" ht="12" customHeight="1" x14ac:dyDescent="0.25">
      <c r="B9" s="90" t="s">
        <v>317</v>
      </c>
      <c r="C9" s="399"/>
      <c r="D9" s="97" t="s">
        <v>18</v>
      </c>
      <c r="E9" s="377"/>
      <c r="F9" s="99" t="s">
        <v>19</v>
      </c>
      <c r="G9" s="400"/>
      <c r="H9" s="71"/>
      <c r="I9" s="101" t="s">
        <v>14</v>
      </c>
      <c r="J9" s="399"/>
      <c r="K9" s="401"/>
      <c r="L9" s="75" t="s">
        <v>20</v>
      </c>
      <c r="M9" s="402"/>
      <c r="N9" s="64" t="s">
        <v>21</v>
      </c>
      <c r="O9" s="403"/>
      <c r="P9" s="387"/>
      <c r="Q9" s="387"/>
      <c r="R9" s="387"/>
      <c r="S9" s="387"/>
      <c r="T9" s="387"/>
      <c r="U9" s="387"/>
      <c r="V9" s="387"/>
      <c r="W9" s="387"/>
      <c r="X9" s="387"/>
      <c r="Y9" s="387"/>
      <c r="Z9" s="387"/>
      <c r="AA9" s="387"/>
      <c r="AB9" s="387"/>
      <c r="AC9" s="387"/>
    </row>
    <row r="10" spans="2:33" ht="12" customHeight="1" x14ac:dyDescent="0.25">
      <c r="B10" s="90" t="s">
        <v>206</v>
      </c>
      <c r="C10" s="399"/>
      <c r="D10" s="97" t="s">
        <v>362</v>
      </c>
      <c r="E10" s="377"/>
      <c r="F10" s="99" t="s">
        <v>19</v>
      </c>
      <c r="G10" s="400"/>
      <c r="H10" s="71"/>
      <c r="I10" s="101" t="s">
        <v>354</v>
      </c>
      <c r="J10" s="399"/>
      <c r="K10" s="401"/>
      <c r="L10" s="74" t="s">
        <v>23</v>
      </c>
      <c r="M10" s="402"/>
      <c r="N10" s="64" t="s">
        <v>24</v>
      </c>
      <c r="O10" s="404"/>
      <c r="P10" s="387"/>
      <c r="Q10" s="387"/>
      <c r="R10" s="387"/>
      <c r="S10" s="387"/>
      <c r="T10" s="387"/>
      <c r="U10" s="387"/>
      <c r="V10" s="387"/>
      <c r="W10" s="387"/>
      <c r="X10" s="387"/>
      <c r="Y10" s="387"/>
      <c r="Z10" s="387"/>
      <c r="AA10" s="387"/>
      <c r="AB10" s="387"/>
      <c r="AC10" s="387"/>
    </row>
    <row r="11" spans="2:33" ht="12" customHeight="1" thickBot="1" x14ac:dyDescent="0.3">
      <c r="B11" s="374" t="s">
        <v>316</v>
      </c>
      <c r="C11" s="405"/>
      <c r="D11" s="17" t="s">
        <v>18</v>
      </c>
      <c r="E11" s="406"/>
      <c r="F11" s="22" t="s">
        <v>25</v>
      </c>
      <c r="G11" s="407"/>
      <c r="H11" s="155"/>
      <c r="I11" s="35" t="s">
        <v>22</v>
      </c>
      <c r="J11" s="405"/>
      <c r="K11" s="408"/>
      <c r="L11" s="20" t="s">
        <v>26</v>
      </c>
      <c r="M11" s="409"/>
      <c r="N11" s="16"/>
      <c r="O11" s="15"/>
      <c r="P11" s="387"/>
      <c r="Q11" s="387"/>
      <c r="R11" s="387"/>
      <c r="S11" s="387"/>
      <c r="T11" s="387"/>
      <c r="U11" s="387"/>
      <c r="V11" s="387"/>
      <c r="W11" s="387"/>
      <c r="X11" s="387"/>
      <c r="Y11" s="387"/>
      <c r="Z11" s="387"/>
      <c r="AA11" s="387"/>
      <c r="AB11" s="387"/>
      <c r="AC11" s="387"/>
    </row>
    <row r="12" spans="2:33" ht="12" customHeight="1" x14ac:dyDescent="0.25">
      <c r="B12" s="23"/>
      <c r="C12" s="6"/>
      <c r="D12" s="6"/>
      <c r="E12" s="6"/>
      <c r="F12" s="6"/>
      <c r="G12" s="123"/>
      <c r="H12" s="122" t="s">
        <v>27</v>
      </c>
      <c r="I12" s="118"/>
      <c r="J12" s="118"/>
      <c r="K12" s="137"/>
      <c r="L12" s="116"/>
      <c r="M12" s="115" t="s">
        <v>28</v>
      </c>
      <c r="N12" s="116"/>
      <c r="O12" s="117"/>
      <c r="P12" s="387"/>
      <c r="Q12" s="387"/>
      <c r="R12" s="387"/>
      <c r="S12" s="387"/>
      <c r="T12" s="387"/>
      <c r="U12" s="387"/>
      <c r="V12" s="387"/>
      <c r="W12" s="387"/>
      <c r="X12" s="387"/>
      <c r="Y12" s="387"/>
      <c r="Z12" s="387"/>
      <c r="AA12" s="387"/>
      <c r="AB12" s="387"/>
      <c r="AC12" s="387"/>
    </row>
    <row r="13" spans="2:33" ht="12" customHeight="1" x14ac:dyDescent="0.25">
      <c r="B13" s="60" t="s">
        <v>29</v>
      </c>
      <c r="C13" s="56"/>
      <c r="D13" s="56"/>
      <c r="E13" s="58"/>
      <c r="F13" s="56"/>
      <c r="G13" s="57"/>
      <c r="H13" s="410"/>
      <c r="I13" s="410" t="s">
        <v>320</v>
      </c>
      <c r="J13" s="410" t="s">
        <v>320</v>
      </c>
      <c r="K13" s="410" t="s">
        <v>320</v>
      </c>
      <c r="L13" s="91" t="s">
        <v>30</v>
      </c>
      <c r="M13" s="31"/>
      <c r="N13" s="32"/>
      <c r="O13" s="24"/>
      <c r="P13" s="387"/>
      <c r="Q13" s="387"/>
      <c r="R13" s="387"/>
      <c r="S13" s="387"/>
      <c r="T13" s="387"/>
      <c r="U13" s="387"/>
      <c r="V13" s="387"/>
      <c r="W13" s="387"/>
      <c r="X13" s="387"/>
      <c r="Y13" s="387"/>
      <c r="Z13" s="387"/>
      <c r="AA13" s="387"/>
      <c r="AB13" s="387"/>
      <c r="AC13" s="387"/>
    </row>
    <row r="14" spans="2:33" ht="12" customHeight="1" x14ac:dyDescent="0.25">
      <c r="B14" s="62" t="s">
        <v>31</v>
      </c>
      <c r="C14" s="63"/>
      <c r="D14" s="63"/>
      <c r="E14" s="63"/>
      <c r="F14" s="63"/>
      <c r="G14" s="100"/>
      <c r="H14" s="411"/>
      <c r="I14" s="411"/>
      <c r="J14" s="411"/>
      <c r="K14" s="411"/>
      <c r="L14" s="64" t="s">
        <v>32</v>
      </c>
      <c r="M14" s="86"/>
      <c r="N14" s="98"/>
      <c r="O14" s="65"/>
      <c r="P14" s="387"/>
      <c r="Q14" s="387"/>
      <c r="R14" s="387"/>
      <c r="S14" s="387"/>
      <c r="T14" s="387"/>
      <c r="U14" s="387"/>
      <c r="V14" s="387"/>
      <c r="W14" s="387"/>
      <c r="X14" s="387"/>
      <c r="Y14" s="387"/>
      <c r="Z14" s="387"/>
      <c r="AA14" s="387"/>
      <c r="AB14" s="387"/>
      <c r="AC14" s="387"/>
    </row>
    <row r="15" spans="2:33" ht="12" customHeight="1" x14ac:dyDescent="0.25">
      <c r="B15" s="62" t="s">
        <v>180</v>
      </c>
      <c r="C15" s="63"/>
      <c r="D15" s="64"/>
      <c r="E15" s="64" t="s">
        <v>0</v>
      </c>
      <c r="F15" s="63"/>
      <c r="G15" s="100"/>
      <c r="H15" s="412"/>
      <c r="I15" s="412"/>
      <c r="J15" s="412"/>
      <c r="K15" s="412"/>
      <c r="L15" s="64" t="s">
        <v>177</v>
      </c>
      <c r="M15" s="413"/>
      <c r="N15" s="82" t="s">
        <v>33</v>
      </c>
      <c r="O15" s="414"/>
      <c r="P15" s="387"/>
      <c r="Q15" s="387"/>
      <c r="R15" s="387"/>
      <c r="S15" s="387"/>
      <c r="T15" s="387"/>
      <c r="U15" s="387"/>
      <c r="V15" s="387"/>
      <c r="W15" s="387"/>
      <c r="X15" s="387"/>
      <c r="Y15" s="387"/>
      <c r="Z15" s="387"/>
      <c r="AA15" s="387"/>
      <c r="AB15" s="387"/>
      <c r="AC15" s="387"/>
    </row>
    <row r="16" spans="2:33" ht="12" customHeight="1" x14ac:dyDescent="0.25">
      <c r="B16" s="62" t="s">
        <v>145</v>
      </c>
      <c r="C16" s="63"/>
      <c r="D16" s="63"/>
      <c r="E16" s="63"/>
      <c r="F16" s="63"/>
      <c r="G16" s="124"/>
      <c r="H16" s="415"/>
      <c r="I16" s="415"/>
      <c r="J16" s="415"/>
      <c r="K16" s="415"/>
      <c r="L16" s="150" t="s">
        <v>34</v>
      </c>
      <c r="M16" s="416"/>
      <c r="N16" s="151" t="s">
        <v>35</v>
      </c>
      <c r="O16" s="417">
        <f>M16*42</f>
        <v>0</v>
      </c>
      <c r="P16" s="387"/>
      <c r="Q16" s="387"/>
      <c r="R16" s="387"/>
      <c r="S16" s="387"/>
      <c r="T16" s="387"/>
      <c r="U16" s="387"/>
      <c r="V16" s="387"/>
      <c r="W16" s="387"/>
      <c r="X16" s="387"/>
      <c r="Y16" s="387"/>
      <c r="Z16" s="387"/>
      <c r="AA16" s="387"/>
      <c r="AB16" s="387"/>
      <c r="AC16" s="387"/>
    </row>
    <row r="17" spans="2:29" ht="12" customHeight="1" x14ac:dyDescent="0.25">
      <c r="B17" s="62" t="s">
        <v>36</v>
      </c>
      <c r="C17" s="63"/>
      <c r="D17" s="63"/>
      <c r="E17" s="63"/>
      <c r="F17" s="63"/>
      <c r="G17" s="124"/>
      <c r="H17" s="418"/>
      <c r="I17" s="418"/>
      <c r="J17" s="418"/>
      <c r="K17" s="418"/>
      <c r="L17" s="293"/>
      <c r="M17" s="294"/>
      <c r="N17" s="294"/>
      <c r="O17" s="295"/>
      <c r="P17" s="387"/>
      <c r="Q17" s="387"/>
      <c r="R17" s="387"/>
      <c r="S17" s="387"/>
      <c r="T17" s="387"/>
      <c r="U17" s="387"/>
      <c r="V17" s="387"/>
      <c r="W17" s="387"/>
      <c r="X17" s="387"/>
      <c r="Y17" s="387"/>
      <c r="Z17" s="387"/>
      <c r="AA17" s="387"/>
      <c r="AB17" s="387"/>
      <c r="AC17" s="387"/>
    </row>
    <row r="18" spans="2:29" ht="12" customHeight="1" x14ac:dyDescent="0.25">
      <c r="B18" s="66" t="s">
        <v>37</v>
      </c>
      <c r="C18" s="63"/>
      <c r="D18" s="63"/>
      <c r="E18" s="63"/>
      <c r="F18" s="63" t="s">
        <v>0</v>
      </c>
      <c r="G18" s="124" t="s">
        <v>0</v>
      </c>
      <c r="H18" s="419"/>
      <c r="I18" s="419"/>
      <c r="J18" s="419"/>
      <c r="K18" s="419"/>
      <c r="L18" s="150" t="s">
        <v>38</v>
      </c>
      <c r="M18" s="420" t="str">
        <f>IF(O16&lt;&gt;0,24.5*O16/(C8^2-C9^2),"")</f>
        <v/>
      </c>
      <c r="N18" s="154" t="s">
        <v>39</v>
      </c>
      <c r="O18" s="417" t="str">
        <f>IF(O16&lt;&gt;0,24.5*O16/(C8^2-C11^2),"")</f>
        <v/>
      </c>
      <c r="P18" s="387"/>
      <c r="Q18" s="387"/>
      <c r="R18" s="387"/>
      <c r="S18" s="387"/>
      <c r="T18" s="387"/>
      <c r="U18" s="387"/>
      <c r="V18" s="387"/>
      <c r="W18" s="387"/>
      <c r="X18" s="387"/>
      <c r="Y18" s="387"/>
      <c r="Z18" s="387"/>
      <c r="AA18" s="387"/>
      <c r="AB18" s="387"/>
      <c r="AC18" s="387"/>
    </row>
    <row r="19" spans="2:29" ht="12" customHeight="1" x14ac:dyDescent="0.25">
      <c r="B19" s="66" t="s">
        <v>315</v>
      </c>
      <c r="C19" s="63"/>
      <c r="D19" s="63"/>
      <c r="E19" s="63"/>
      <c r="F19" s="63" t="s">
        <v>0</v>
      </c>
      <c r="G19" s="124"/>
      <c r="H19" s="419"/>
      <c r="I19" s="419"/>
      <c r="J19" s="419"/>
      <c r="K19" s="419"/>
      <c r="L19" s="152" t="s">
        <v>215</v>
      </c>
      <c r="M19" s="153"/>
      <c r="N19" s="46"/>
      <c r="O19" s="421"/>
      <c r="P19" s="387"/>
      <c r="Q19" s="387"/>
      <c r="R19" s="387"/>
      <c r="S19" s="387"/>
      <c r="T19" s="387"/>
      <c r="U19" s="387"/>
      <c r="V19" s="387"/>
      <c r="W19" s="387"/>
      <c r="X19" s="387"/>
      <c r="Y19" s="387"/>
      <c r="Z19" s="387"/>
      <c r="AA19" s="387"/>
      <c r="AB19" s="387"/>
      <c r="AC19" s="387"/>
    </row>
    <row r="20" spans="2:29" ht="15" customHeight="1" x14ac:dyDescent="0.25">
      <c r="B20" s="62" t="s">
        <v>162</v>
      </c>
      <c r="C20" s="63"/>
      <c r="D20" s="63"/>
      <c r="E20" s="63"/>
      <c r="F20" s="63"/>
      <c r="G20" s="124"/>
      <c r="H20" s="411"/>
      <c r="I20" s="412"/>
      <c r="J20" s="412"/>
      <c r="K20" s="412"/>
      <c r="L20" s="64" t="s">
        <v>40</v>
      </c>
      <c r="M20" s="63"/>
      <c r="N20" s="422">
        <f>IF(M16=0,0,O9/M16*6.2897)</f>
        <v>0</v>
      </c>
      <c r="O20" s="65"/>
      <c r="P20" s="387"/>
      <c r="Q20" s="387"/>
      <c r="R20" s="387"/>
      <c r="S20" s="387"/>
      <c r="T20" s="387"/>
      <c r="U20" s="387"/>
      <c r="V20" s="387"/>
      <c r="W20" s="387"/>
      <c r="X20" s="387"/>
      <c r="Y20" s="387"/>
      <c r="Z20" s="387"/>
      <c r="AA20" s="387"/>
      <c r="AB20" s="387"/>
      <c r="AC20" s="387"/>
    </row>
    <row r="21" spans="2:29" ht="16.5" customHeight="1" x14ac:dyDescent="0.25">
      <c r="B21" s="62" t="s">
        <v>163</v>
      </c>
      <c r="C21" s="63"/>
      <c r="D21" s="63"/>
      <c r="E21" s="63"/>
      <c r="F21" s="63"/>
      <c r="G21" s="124"/>
      <c r="H21" s="411"/>
      <c r="I21" s="411"/>
      <c r="J21" s="411"/>
      <c r="K21" s="411"/>
      <c r="L21" s="91" t="s">
        <v>41</v>
      </c>
      <c r="M21" s="31"/>
      <c r="N21" s="423">
        <f>IF(M16=0,0,M9/M16*6.2897)</f>
        <v>0</v>
      </c>
      <c r="O21" s="24"/>
      <c r="P21" s="387"/>
      <c r="Q21" s="387"/>
      <c r="R21" s="387"/>
      <c r="S21" s="387"/>
      <c r="T21" s="387"/>
      <c r="U21" s="387"/>
      <c r="V21" s="387"/>
      <c r="W21" s="387"/>
      <c r="X21" s="387"/>
      <c r="Y21" s="387"/>
      <c r="Z21" s="387"/>
      <c r="AA21" s="387"/>
      <c r="AB21" s="387"/>
      <c r="AC21" s="387"/>
    </row>
    <row r="22" spans="2:29" ht="15" customHeight="1" x14ac:dyDescent="0.25">
      <c r="B22" s="62" t="s">
        <v>42</v>
      </c>
      <c r="C22" s="63"/>
      <c r="D22" s="63"/>
      <c r="E22" s="63"/>
      <c r="F22" s="63"/>
      <c r="G22" s="124"/>
      <c r="H22" s="424"/>
      <c r="I22" s="424"/>
      <c r="J22" s="424"/>
      <c r="K22" s="424"/>
      <c r="L22" s="129" t="s">
        <v>43</v>
      </c>
      <c r="M22" s="120"/>
      <c r="N22" s="120"/>
      <c r="O22" s="121"/>
      <c r="P22" s="387"/>
      <c r="Q22" s="387"/>
      <c r="R22" s="387"/>
      <c r="S22" s="387"/>
      <c r="T22" s="387"/>
      <c r="U22" s="387"/>
      <c r="V22" s="387"/>
      <c r="W22" s="387"/>
      <c r="X22" s="387"/>
      <c r="Y22" s="387"/>
      <c r="Z22" s="387"/>
      <c r="AA22" s="387"/>
      <c r="AB22" s="387"/>
      <c r="AC22" s="387"/>
    </row>
    <row r="23" spans="2:29" ht="12" customHeight="1" x14ac:dyDescent="0.25">
      <c r="B23" s="66" t="s">
        <v>147</v>
      </c>
      <c r="C23" s="63"/>
      <c r="D23" s="63"/>
      <c r="E23" s="67"/>
      <c r="F23" s="63"/>
      <c r="G23" s="125" t="s">
        <v>0</v>
      </c>
      <c r="H23" s="419"/>
      <c r="I23" s="425"/>
      <c r="J23" s="425"/>
      <c r="K23" s="425"/>
      <c r="L23" s="133" t="s">
        <v>44</v>
      </c>
      <c r="M23" s="426"/>
      <c r="N23" s="94" t="s">
        <v>45</v>
      </c>
      <c r="O23" s="427"/>
      <c r="P23" s="387"/>
      <c r="Q23" s="387"/>
      <c r="R23" s="387"/>
      <c r="S23" s="387"/>
      <c r="T23" s="387"/>
      <c r="U23" s="387"/>
      <c r="V23" s="387"/>
      <c r="W23" s="387"/>
      <c r="X23" s="387"/>
      <c r="Y23" s="387"/>
      <c r="Z23" s="387"/>
      <c r="AA23" s="387"/>
      <c r="AB23" s="387"/>
      <c r="AC23" s="387"/>
    </row>
    <row r="24" spans="2:29" ht="12" customHeight="1" x14ac:dyDescent="0.25">
      <c r="B24" s="62" t="s">
        <v>148</v>
      </c>
      <c r="C24" s="63"/>
      <c r="D24" s="63"/>
      <c r="E24" s="63"/>
      <c r="F24" s="63"/>
      <c r="G24" s="124"/>
      <c r="H24" s="419"/>
      <c r="I24" s="412"/>
      <c r="J24" s="412"/>
      <c r="K24" s="412"/>
      <c r="L24" s="134" t="s">
        <v>46</v>
      </c>
      <c r="M24" s="428"/>
      <c r="N24" s="302" t="s">
        <v>179</v>
      </c>
      <c r="O24" s="429"/>
      <c r="P24" s="387"/>
      <c r="Q24" s="387"/>
      <c r="R24" s="387"/>
      <c r="S24" s="387"/>
      <c r="T24" s="387"/>
      <c r="U24" s="387"/>
      <c r="V24" s="387"/>
      <c r="W24" s="387"/>
      <c r="X24" s="387"/>
      <c r="Y24" s="387"/>
      <c r="Z24" s="387"/>
      <c r="AA24" s="387"/>
      <c r="AB24" s="387"/>
      <c r="AC24" s="387"/>
    </row>
    <row r="25" spans="2:29" ht="12" customHeight="1" x14ac:dyDescent="0.25">
      <c r="B25" s="62" t="s">
        <v>47</v>
      </c>
      <c r="C25" s="63"/>
      <c r="D25" s="63"/>
      <c r="E25" s="63"/>
      <c r="F25" s="63"/>
      <c r="G25" s="124"/>
      <c r="H25" s="430">
        <f>IF(H26=0,0,100-H26-H27)</f>
        <v>0</v>
      </c>
      <c r="I25" s="430"/>
      <c r="J25" s="430"/>
      <c r="K25" s="430"/>
      <c r="L25" s="133" t="s">
        <v>48</v>
      </c>
      <c r="M25" s="426"/>
      <c r="N25" s="55" t="s">
        <v>49</v>
      </c>
      <c r="O25" s="427"/>
      <c r="P25" s="387"/>
      <c r="Q25" s="387"/>
      <c r="R25" s="387"/>
      <c r="S25" s="387"/>
      <c r="T25" s="387"/>
      <c r="U25" s="387"/>
      <c r="V25" s="387"/>
      <c r="W25" s="387"/>
      <c r="X25" s="387"/>
      <c r="Y25" s="387"/>
      <c r="Z25" s="387"/>
      <c r="AA25" s="387"/>
      <c r="AB25" s="387"/>
      <c r="AC25" s="387"/>
    </row>
    <row r="26" spans="2:29" ht="12" customHeight="1" x14ac:dyDescent="0.25">
      <c r="B26" s="62" t="s">
        <v>50</v>
      </c>
      <c r="C26" s="63"/>
      <c r="D26" s="63"/>
      <c r="E26" s="63"/>
      <c r="F26" s="63"/>
      <c r="G26" s="124"/>
      <c r="H26" s="431"/>
      <c r="I26" s="430"/>
      <c r="J26" s="430"/>
      <c r="K26" s="430"/>
      <c r="L26" s="129" t="s">
        <v>51</v>
      </c>
      <c r="M26" s="120"/>
      <c r="N26" s="120"/>
      <c r="O26" s="121"/>
      <c r="P26" s="387"/>
      <c r="Q26" s="387"/>
      <c r="R26" s="387"/>
      <c r="S26" s="387"/>
      <c r="T26" s="387"/>
      <c r="U26" s="387"/>
      <c r="V26" s="387"/>
      <c r="W26" s="387"/>
      <c r="X26" s="387"/>
      <c r="Y26" s="387"/>
      <c r="Z26" s="387"/>
      <c r="AA26" s="387"/>
      <c r="AB26" s="387"/>
      <c r="AC26" s="387"/>
    </row>
    <row r="27" spans="2:29" ht="12" customHeight="1" x14ac:dyDescent="0.25">
      <c r="B27" s="62" t="s">
        <v>167</v>
      </c>
      <c r="C27" s="63"/>
      <c r="D27" s="63"/>
      <c r="E27" s="63"/>
      <c r="F27" s="63"/>
      <c r="G27" s="124"/>
      <c r="H27" s="431"/>
      <c r="I27" s="431"/>
      <c r="J27" s="431"/>
      <c r="K27" s="431"/>
      <c r="L27" s="96" t="s">
        <v>52</v>
      </c>
      <c r="M27" s="432"/>
      <c r="N27" s="432"/>
      <c r="O27" s="433"/>
      <c r="P27" s="387"/>
      <c r="Q27" s="387"/>
      <c r="R27" s="387"/>
      <c r="S27" s="387"/>
      <c r="T27" s="387"/>
      <c r="U27" s="387"/>
      <c r="V27" s="387"/>
      <c r="W27" s="387"/>
      <c r="X27" s="387"/>
      <c r="Y27" s="387"/>
      <c r="Z27" s="387"/>
      <c r="AA27" s="387"/>
      <c r="AB27" s="387"/>
      <c r="AC27" s="387"/>
    </row>
    <row r="28" spans="2:29" ht="12" customHeight="1" x14ac:dyDescent="0.25">
      <c r="B28" s="62" t="s">
        <v>53</v>
      </c>
      <c r="C28" s="63"/>
      <c r="D28" s="63"/>
      <c r="E28" s="63"/>
      <c r="F28" s="63"/>
      <c r="G28" s="124"/>
      <c r="H28" s="419"/>
      <c r="I28" s="419"/>
      <c r="J28" s="419"/>
      <c r="K28" s="419"/>
      <c r="L28" s="125" t="s">
        <v>54</v>
      </c>
      <c r="M28" s="434"/>
      <c r="N28" s="434"/>
      <c r="O28" s="435"/>
      <c r="P28" s="387"/>
      <c r="Q28" s="387"/>
      <c r="R28" s="387"/>
      <c r="S28" s="387"/>
      <c r="T28" s="387"/>
      <c r="U28" s="387"/>
      <c r="V28" s="387"/>
      <c r="W28" s="387"/>
      <c r="X28" s="387"/>
      <c r="Y28" s="387"/>
      <c r="Z28" s="387"/>
      <c r="AA28" s="387"/>
      <c r="AB28" s="387"/>
      <c r="AC28" s="387"/>
    </row>
    <row r="29" spans="2:29" ht="12" customHeight="1" x14ac:dyDescent="0.25">
      <c r="B29" s="62" t="s">
        <v>55</v>
      </c>
      <c r="C29" s="63"/>
      <c r="D29" s="63"/>
      <c r="E29" s="63"/>
      <c r="F29" s="63"/>
      <c r="G29" s="124"/>
      <c r="H29" s="431"/>
      <c r="I29" s="418"/>
      <c r="J29" s="418"/>
      <c r="K29" s="418"/>
      <c r="L29" s="125" t="s">
        <v>217</v>
      </c>
      <c r="M29" s="436"/>
      <c r="N29" s="436"/>
      <c r="O29" s="435"/>
      <c r="P29" s="387"/>
      <c r="Q29" s="387"/>
      <c r="R29" s="387"/>
      <c r="S29" s="387"/>
      <c r="T29" s="387"/>
      <c r="U29" s="387"/>
      <c r="V29" s="387"/>
      <c r="W29" s="387"/>
      <c r="X29" s="387"/>
      <c r="Y29" s="387"/>
      <c r="Z29" s="387"/>
      <c r="AA29" s="387"/>
      <c r="AB29" s="387"/>
      <c r="AC29" s="387"/>
    </row>
    <row r="30" spans="2:29" ht="12" customHeight="1" x14ac:dyDescent="0.25">
      <c r="B30" s="62" t="s">
        <v>56</v>
      </c>
      <c r="C30" s="63"/>
      <c r="D30" s="63"/>
      <c r="E30" s="63"/>
      <c r="F30" s="63"/>
      <c r="G30" s="124"/>
      <c r="H30" s="419"/>
      <c r="I30" s="431"/>
      <c r="J30" s="431"/>
      <c r="K30" s="431"/>
      <c r="L30" s="125" t="s">
        <v>216</v>
      </c>
      <c r="M30" s="436"/>
      <c r="N30" s="436"/>
      <c r="O30" s="435"/>
      <c r="P30" s="387"/>
      <c r="Q30" s="387"/>
      <c r="R30" s="387"/>
      <c r="S30" s="387"/>
      <c r="T30" s="387"/>
      <c r="U30" s="387"/>
      <c r="V30" s="387"/>
      <c r="W30" s="387"/>
      <c r="X30" s="387"/>
      <c r="Y30" s="387"/>
      <c r="Z30" s="387"/>
      <c r="AA30" s="387"/>
      <c r="AB30" s="387"/>
      <c r="AC30" s="387"/>
    </row>
    <row r="31" spans="2:29" ht="12" customHeight="1" x14ac:dyDescent="0.25">
      <c r="B31" s="62" t="s">
        <v>57</v>
      </c>
      <c r="C31" s="63"/>
      <c r="D31" s="63"/>
      <c r="E31" s="63"/>
      <c r="F31" s="63"/>
      <c r="G31" s="124"/>
      <c r="H31" s="437"/>
      <c r="I31" s="419"/>
      <c r="J31" s="419"/>
      <c r="K31" s="419"/>
      <c r="L31" s="134" t="s">
        <v>58</v>
      </c>
      <c r="M31" s="434"/>
      <c r="N31" s="434"/>
      <c r="O31" s="435"/>
      <c r="P31" s="387"/>
      <c r="Q31" s="387"/>
      <c r="R31" s="387"/>
      <c r="S31" s="387"/>
      <c r="T31" s="387"/>
      <c r="U31" s="387"/>
      <c r="V31" s="387"/>
      <c r="W31" s="387"/>
      <c r="X31" s="387"/>
      <c r="Y31" s="387"/>
      <c r="Z31" s="387"/>
      <c r="AA31" s="387"/>
      <c r="AB31" s="387"/>
      <c r="AC31" s="387"/>
    </row>
    <row r="32" spans="2:29" ht="12" customHeight="1" x14ac:dyDescent="0.25">
      <c r="B32" s="62" t="s">
        <v>59</v>
      </c>
      <c r="C32" s="63"/>
      <c r="D32" s="63"/>
      <c r="E32" s="63"/>
      <c r="F32" s="63"/>
      <c r="G32" s="124"/>
      <c r="H32" s="438"/>
      <c r="I32" s="419"/>
      <c r="J32" s="419"/>
      <c r="K32" s="419"/>
      <c r="L32" s="125" t="s">
        <v>60</v>
      </c>
      <c r="M32" s="434"/>
      <c r="N32" s="434"/>
      <c r="O32" s="435"/>
      <c r="P32" s="387"/>
      <c r="Q32" s="387"/>
      <c r="R32" s="387"/>
      <c r="S32" s="387"/>
      <c r="T32" s="387"/>
      <c r="U32" s="387"/>
      <c r="V32" s="387"/>
      <c r="W32" s="387"/>
      <c r="X32" s="387"/>
      <c r="Y32" s="387"/>
      <c r="Z32" s="387"/>
      <c r="AA32" s="387"/>
      <c r="AB32" s="387"/>
      <c r="AC32" s="387"/>
    </row>
    <row r="33" spans="2:29" ht="12" customHeight="1" x14ac:dyDescent="0.25">
      <c r="B33" s="62" t="s">
        <v>61</v>
      </c>
      <c r="C33" s="63"/>
      <c r="D33" s="63"/>
      <c r="E33" s="63"/>
      <c r="F33" s="63"/>
      <c r="G33" s="124"/>
      <c r="H33" s="439"/>
      <c r="I33" s="412"/>
      <c r="J33" s="412"/>
      <c r="K33" s="412"/>
      <c r="L33" s="125" t="s">
        <v>62</v>
      </c>
      <c r="M33" s="434"/>
      <c r="N33" s="434"/>
      <c r="O33" s="435"/>
      <c r="P33" s="387"/>
      <c r="Q33" s="387"/>
      <c r="R33" s="387"/>
      <c r="S33" s="387"/>
      <c r="T33" s="387"/>
      <c r="U33" s="387"/>
      <c r="V33" s="387"/>
      <c r="W33" s="387"/>
      <c r="X33" s="387"/>
      <c r="Y33" s="387"/>
      <c r="Z33" s="387"/>
      <c r="AA33" s="387"/>
      <c r="AB33" s="387"/>
      <c r="AC33" s="387"/>
    </row>
    <row r="34" spans="2:29" ht="12" customHeight="1" x14ac:dyDescent="0.25">
      <c r="B34" s="68" t="s">
        <v>63</v>
      </c>
      <c r="C34" s="63"/>
      <c r="D34" s="63"/>
      <c r="E34" s="63"/>
      <c r="F34" s="63"/>
      <c r="G34" s="124"/>
      <c r="H34" s="419"/>
      <c r="I34" s="412"/>
      <c r="J34" s="412"/>
      <c r="K34" s="412"/>
      <c r="L34" s="125" t="s">
        <v>64</v>
      </c>
      <c r="M34" s="434"/>
      <c r="N34" s="434"/>
      <c r="O34" s="435"/>
      <c r="P34" s="387"/>
      <c r="Q34" s="387"/>
      <c r="R34" s="387"/>
      <c r="S34" s="387"/>
      <c r="T34" s="387"/>
      <c r="U34" s="387"/>
      <c r="V34" s="387"/>
      <c r="W34" s="387"/>
      <c r="X34" s="387"/>
      <c r="Y34" s="387"/>
      <c r="Z34" s="387"/>
      <c r="AA34" s="387"/>
      <c r="AB34" s="387"/>
      <c r="AC34" s="387"/>
    </row>
    <row r="35" spans="2:29" ht="12" customHeight="1" x14ac:dyDescent="0.25">
      <c r="B35" s="68" t="s">
        <v>65</v>
      </c>
      <c r="C35" s="63"/>
      <c r="D35" s="63"/>
      <c r="E35" s="63"/>
      <c r="F35" s="63"/>
      <c r="G35" s="124"/>
      <c r="H35" s="412"/>
      <c r="I35" s="412"/>
      <c r="J35" s="412"/>
      <c r="K35" s="412"/>
      <c r="L35" s="125" t="s">
        <v>66</v>
      </c>
      <c r="M35" s="399"/>
      <c r="N35" s="399"/>
      <c r="O35" s="440"/>
      <c r="P35" s="387"/>
      <c r="Q35" s="387"/>
      <c r="R35" s="387"/>
      <c r="S35" s="387"/>
      <c r="T35" s="387"/>
      <c r="U35" s="387"/>
      <c r="V35" s="387"/>
      <c r="W35" s="387"/>
      <c r="X35" s="387"/>
      <c r="Y35" s="387"/>
      <c r="Z35" s="387"/>
      <c r="AA35" s="387"/>
      <c r="AB35" s="387"/>
      <c r="AC35" s="387"/>
    </row>
    <row r="36" spans="2:29" ht="12" customHeight="1" x14ac:dyDescent="0.25">
      <c r="B36" s="68" t="s">
        <v>172</v>
      </c>
      <c r="C36" s="63"/>
      <c r="D36" s="63"/>
      <c r="E36" s="63"/>
      <c r="F36" s="63"/>
      <c r="G36" s="124"/>
      <c r="H36" s="424"/>
      <c r="I36" s="441"/>
      <c r="J36" s="441"/>
      <c r="K36" s="441"/>
      <c r="L36" s="125" t="s">
        <v>67</v>
      </c>
      <c r="M36" s="399"/>
      <c r="N36" s="399"/>
      <c r="O36" s="440"/>
      <c r="P36" s="387"/>
      <c r="Q36" s="387"/>
      <c r="R36" s="387"/>
      <c r="S36" s="387"/>
      <c r="T36" s="387"/>
      <c r="U36" s="387"/>
      <c r="V36" s="387"/>
      <c r="W36" s="387"/>
      <c r="X36" s="387"/>
      <c r="Y36" s="387"/>
      <c r="Z36" s="387"/>
      <c r="AA36" s="387"/>
      <c r="AB36" s="387"/>
      <c r="AC36" s="387"/>
    </row>
    <row r="37" spans="2:29" ht="12" customHeight="1" x14ac:dyDescent="0.25">
      <c r="B37" s="68" t="s">
        <v>159</v>
      </c>
      <c r="C37" s="63"/>
      <c r="D37" s="63"/>
      <c r="E37" s="63"/>
      <c r="F37" s="63"/>
      <c r="G37" s="124"/>
      <c r="H37" s="441"/>
      <c r="I37" s="424"/>
      <c r="J37" s="424"/>
      <c r="K37" s="424"/>
      <c r="L37" s="134" t="s">
        <v>68</v>
      </c>
      <c r="M37" s="399"/>
      <c r="N37" s="399"/>
      <c r="O37" s="440"/>
      <c r="P37" s="387"/>
      <c r="Q37" s="387"/>
      <c r="R37" s="387"/>
      <c r="S37" s="387"/>
      <c r="T37" s="387"/>
      <c r="U37" s="387"/>
      <c r="V37" s="387"/>
      <c r="W37" s="387"/>
      <c r="X37" s="387"/>
      <c r="Y37" s="387"/>
      <c r="Z37" s="387"/>
      <c r="AA37" s="387"/>
      <c r="AB37" s="387"/>
      <c r="AC37" s="387"/>
    </row>
    <row r="38" spans="2:29" ht="12" customHeight="1" x14ac:dyDescent="0.25">
      <c r="B38" s="62" t="s">
        <v>164</v>
      </c>
      <c r="C38" s="63"/>
      <c r="D38" s="63"/>
      <c r="E38" s="63"/>
      <c r="F38" s="63"/>
      <c r="G38" s="124"/>
      <c r="H38" s="442">
        <f>(H37*3.5*1496)/1000</f>
        <v>0</v>
      </c>
      <c r="I38" s="442"/>
      <c r="J38" s="442"/>
      <c r="K38" s="442">
        <f>(K37*3.5*1496)/1000</f>
        <v>0</v>
      </c>
      <c r="L38" s="125" t="s">
        <v>69</v>
      </c>
      <c r="M38" s="443"/>
      <c r="N38" s="443"/>
      <c r="O38" s="444"/>
      <c r="P38" s="387"/>
      <c r="Q38" s="387"/>
      <c r="R38" s="387"/>
      <c r="S38" s="387"/>
      <c r="T38" s="387"/>
      <c r="U38" s="387"/>
      <c r="V38" s="387"/>
      <c r="W38" s="387"/>
      <c r="X38" s="387"/>
      <c r="Y38" s="387"/>
      <c r="Z38" s="387"/>
      <c r="AA38" s="387"/>
      <c r="AB38" s="387"/>
      <c r="AC38" s="387"/>
    </row>
    <row r="39" spans="2:29" ht="12" customHeight="1" x14ac:dyDescent="0.25">
      <c r="B39" s="69" t="s">
        <v>70</v>
      </c>
      <c r="C39" s="63"/>
      <c r="D39" s="63"/>
      <c r="E39" s="63"/>
      <c r="F39" s="63"/>
      <c r="G39" s="126" t="str">
        <f>IF(G33=0,"",(1+(2.775*(10^-7)*((G38*1000/1.103)^1.105))+5.88*(10^-8)*((G33-G38*1000/1.103)^1.2)))</f>
        <v/>
      </c>
      <c r="H39" s="442" t="str">
        <f>IF(H33=0,"",(1+(2.775*(10^-7)*(H33^1.105))))</f>
        <v/>
      </c>
      <c r="I39" s="445"/>
      <c r="J39" s="445"/>
      <c r="K39" s="445" t="str">
        <f>IF(K33=0,"",(1+(2.775*(10^-7)*(K33^1.105))))</f>
        <v/>
      </c>
      <c r="L39" s="125" t="s">
        <v>211</v>
      </c>
      <c r="M39" s="399"/>
      <c r="N39" s="399"/>
      <c r="O39" s="440"/>
      <c r="P39" s="387"/>
      <c r="Q39" s="387"/>
      <c r="R39" s="387"/>
      <c r="S39" s="387"/>
      <c r="T39" s="387"/>
      <c r="U39" s="387"/>
      <c r="V39" s="387"/>
      <c r="W39" s="387"/>
      <c r="X39" s="387"/>
      <c r="Y39" s="387"/>
      <c r="Z39" s="387"/>
      <c r="AA39" s="387"/>
      <c r="AB39" s="387"/>
      <c r="AC39" s="387"/>
    </row>
    <row r="40" spans="2:29" ht="12" customHeight="1" x14ac:dyDescent="0.25">
      <c r="B40" s="69" t="s">
        <v>71</v>
      </c>
      <c r="C40" s="63"/>
      <c r="D40" s="63"/>
      <c r="E40" s="63"/>
      <c r="F40" s="63"/>
      <c r="G40" s="72" t="str">
        <f>IF( G33=0,"  ",(1+1.94*(10^-6)*(G33)^0.95))</f>
        <v xml:space="preserve">  </v>
      </c>
      <c r="H40" s="442" t="str">
        <f>IF(H33=0,"",(1.00056+1.22832*(10^-6)*H33))</f>
        <v/>
      </c>
      <c r="I40" s="442"/>
      <c r="J40" s="442"/>
      <c r="K40" s="442" t="str">
        <f>IF(K33=0,"",(1.00056+1.22832*(10^-6)*K33))</f>
        <v/>
      </c>
      <c r="L40" s="134" t="s">
        <v>212</v>
      </c>
      <c r="M40" s="399"/>
      <c r="N40" s="399"/>
      <c r="O40" s="440"/>
      <c r="P40" s="387"/>
      <c r="Q40" s="387"/>
      <c r="R40" s="387"/>
      <c r="S40" s="387"/>
      <c r="T40" s="387"/>
      <c r="U40" s="387"/>
      <c r="V40" s="387"/>
      <c r="W40" s="387"/>
      <c r="X40" s="387"/>
      <c r="Y40" s="387"/>
      <c r="Z40" s="387"/>
      <c r="AA40" s="387"/>
      <c r="AB40" s="387"/>
      <c r="AC40" s="387"/>
    </row>
    <row r="41" spans="2:29" ht="12" customHeight="1" x14ac:dyDescent="0.25">
      <c r="B41" s="62" t="s">
        <v>72</v>
      </c>
      <c r="C41" s="63"/>
      <c r="D41" s="63"/>
      <c r="E41" s="63"/>
      <c r="F41" s="63"/>
      <c r="G41" s="124"/>
      <c r="H41" s="446">
        <f>H26*H39</f>
        <v>0</v>
      </c>
      <c r="I41" s="447"/>
      <c r="J41" s="447"/>
      <c r="K41" s="447">
        <f>K26*K39</f>
        <v>0</v>
      </c>
      <c r="L41" s="96" t="s">
        <v>0</v>
      </c>
      <c r="M41" s="448"/>
      <c r="N41" s="449"/>
      <c r="O41" s="450"/>
      <c r="P41" s="387"/>
      <c r="Q41" s="387"/>
      <c r="R41" s="387"/>
      <c r="S41" s="387"/>
      <c r="T41" s="387"/>
      <c r="U41" s="387"/>
      <c r="V41" s="387"/>
      <c r="W41" s="387"/>
      <c r="X41" s="387"/>
      <c r="Y41" s="387"/>
      <c r="Z41" s="387"/>
      <c r="AA41" s="387"/>
      <c r="AB41" s="387"/>
      <c r="AC41" s="387"/>
    </row>
    <row r="42" spans="2:29" ht="12" customHeight="1" x14ac:dyDescent="0.25">
      <c r="B42" s="70" t="s">
        <v>73</v>
      </c>
      <c r="C42" s="63"/>
      <c r="D42" s="63"/>
      <c r="E42" s="63"/>
      <c r="F42" s="63"/>
      <c r="G42" s="71" t="str">
        <f>IF(G41&lt;&gt;0,((0.12*G17*8.33)-((G41/100)*G40))/(1-G41/100),"")</f>
        <v/>
      </c>
      <c r="H42" s="446" t="str">
        <f>IF(H41&lt;&gt;0,((H17)-((H41/100)*H40*8.33))/(1-H41/100)/8.33,"")</f>
        <v/>
      </c>
      <c r="I42" s="446"/>
      <c r="J42" s="446"/>
      <c r="K42" s="446" t="str">
        <f>IF(K41&lt;&gt;0,((K17)-((K41/100)*K40*8.33))/(1-K41/100)/8.33,"")</f>
        <v/>
      </c>
      <c r="L42" s="135" t="s">
        <v>74</v>
      </c>
      <c r="M42" s="451"/>
      <c r="N42" s="451"/>
      <c r="O42" s="452"/>
      <c r="P42" s="387"/>
      <c r="Q42" s="387"/>
      <c r="R42" s="387"/>
      <c r="S42" s="387"/>
      <c r="T42" s="387"/>
      <c r="U42" s="387"/>
      <c r="V42" s="387"/>
      <c r="W42" s="387"/>
      <c r="X42" s="387"/>
      <c r="Y42" s="387"/>
      <c r="Z42" s="387"/>
      <c r="AA42" s="387"/>
      <c r="AB42" s="387"/>
      <c r="AC42" s="387"/>
    </row>
    <row r="43" spans="2:29" ht="12" customHeight="1" x14ac:dyDescent="0.25">
      <c r="B43" s="70" t="s">
        <v>75</v>
      </c>
      <c r="C43" s="63"/>
      <c r="D43" s="63"/>
      <c r="E43" s="63"/>
      <c r="F43" s="63"/>
      <c r="G43" s="124"/>
      <c r="H43" s="419"/>
      <c r="I43" s="419"/>
      <c r="J43" s="419"/>
      <c r="K43" s="419"/>
      <c r="L43" s="125" t="s">
        <v>76</v>
      </c>
      <c r="M43" s="436"/>
      <c r="N43" s="436"/>
      <c r="O43" s="435"/>
      <c r="P43" s="387"/>
      <c r="Q43" s="387"/>
      <c r="R43" s="387"/>
      <c r="S43" s="387"/>
      <c r="T43" s="387"/>
      <c r="U43" s="387"/>
      <c r="V43" s="387"/>
      <c r="W43" s="387"/>
      <c r="X43" s="387"/>
      <c r="Y43" s="387"/>
      <c r="Z43" s="387"/>
      <c r="AA43" s="387"/>
      <c r="AB43" s="387"/>
      <c r="AC43" s="387"/>
    </row>
    <row r="44" spans="2:29" ht="10.5" customHeight="1" x14ac:dyDescent="0.25">
      <c r="B44" s="127" t="s">
        <v>77</v>
      </c>
      <c r="C44" s="31"/>
      <c r="D44" s="31"/>
      <c r="E44" s="31"/>
      <c r="F44" s="31"/>
      <c r="G44" s="88"/>
      <c r="H44" s="453"/>
      <c r="I44" s="453"/>
      <c r="J44" s="453"/>
      <c r="K44" s="453"/>
      <c r="L44" s="125" t="s">
        <v>78</v>
      </c>
      <c r="M44" s="454"/>
      <c r="N44" s="454"/>
      <c r="O44" s="455"/>
      <c r="P44" s="387"/>
      <c r="Q44" s="387"/>
      <c r="R44" s="387"/>
      <c r="S44" s="387"/>
      <c r="T44" s="387"/>
      <c r="U44" s="387"/>
      <c r="V44" s="387"/>
      <c r="W44" s="387"/>
      <c r="X44" s="387"/>
      <c r="Y44" s="387"/>
      <c r="Z44" s="387"/>
      <c r="AA44" s="387"/>
      <c r="AB44" s="387"/>
      <c r="AC44" s="387"/>
    </row>
    <row r="45" spans="2:29" ht="12" customHeight="1" x14ac:dyDescent="0.25">
      <c r="B45" s="119" t="s">
        <v>79</v>
      </c>
      <c r="C45" s="128"/>
      <c r="D45" s="120"/>
      <c r="E45" s="120"/>
      <c r="F45" s="120"/>
      <c r="G45" s="130"/>
      <c r="H45" s="129" t="s">
        <v>80</v>
      </c>
      <c r="I45" s="120"/>
      <c r="J45" s="120"/>
      <c r="K45" s="130"/>
      <c r="L45" s="134" t="s">
        <v>81</v>
      </c>
      <c r="M45" s="454" t="str">
        <f>IF(OR($O$16=0,M42=0)," ",100*M43*((((144*M44)/($C$8-$C$11))^(M42-1))))</f>
        <v xml:space="preserve"> </v>
      </c>
      <c r="N45" s="454" t="str">
        <f>IF(OR($O$16=0,N42=0)," ",100*N43*((((144*N44)/($C$8-$C$11))^(N42-1))))</f>
        <v xml:space="preserve"> </v>
      </c>
      <c r="O45" s="455" t="str">
        <f>IF(OR($O$16=0,O42=0)," ",100*O43*((((144*O44)/($C$8-$C$11))^(O42-1))))</f>
        <v xml:space="preserve"> </v>
      </c>
      <c r="P45" s="387"/>
      <c r="Q45" s="387"/>
      <c r="R45" s="387"/>
      <c r="S45" s="387"/>
      <c r="T45" s="387"/>
      <c r="U45" s="387"/>
      <c r="V45" s="387"/>
      <c r="W45" s="387"/>
      <c r="X45" s="387"/>
      <c r="Y45" s="387"/>
      <c r="Z45" s="387"/>
      <c r="AA45" s="387"/>
      <c r="AB45" s="387"/>
      <c r="AC45" s="387"/>
    </row>
    <row r="46" spans="2:29" ht="12" customHeight="1" x14ac:dyDescent="0.25">
      <c r="B46" s="76" t="s">
        <v>82</v>
      </c>
      <c r="C46" s="77"/>
      <c r="D46" s="78" t="s">
        <v>83</v>
      </c>
      <c r="E46" s="79" t="s">
        <v>84</v>
      </c>
      <c r="F46" s="43" t="s">
        <v>85</v>
      </c>
      <c r="G46" s="77"/>
      <c r="H46" s="91" t="s">
        <v>86</v>
      </c>
      <c r="I46" s="456"/>
      <c r="J46" s="91" t="s">
        <v>87</v>
      </c>
      <c r="K46" s="457"/>
      <c r="L46" s="125" t="s">
        <v>88</v>
      </c>
      <c r="M46" s="454" t="str">
        <f>IF(OR(M42=0,$O$16=0)," ",(928*M44*($C$8-$C$11)*(I17))/(M45*((((2*M42)+1)/(3*M42))^M42)))</f>
        <v xml:space="preserve"> </v>
      </c>
      <c r="N46" s="454" t="str">
        <f>IF(OR(N42=0,$O$16=0)," ",(928*N44*($C$8-$C$11)*(J17))/(N45*((((2*N42)+1)/(3*N42))^N42)))</f>
        <v xml:space="preserve"> </v>
      </c>
      <c r="O46" s="455" t="str">
        <f>IF(OR(O42=0,$O$16=0)," ",(928*O44*($C$8-$C$11)*(K17))/(O45*((((2*O42)+1)/(3*O42))^O42)))</f>
        <v xml:space="preserve"> </v>
      </c>
      <c r="P46" s="387"/>
      <c r="Q46" s="387"/>
      <c r="R46" s="387"/>
      <c r="S46" s="387"/>
      <c r="T46" s="387"/>
      <c r="U46" s="387"/>
      <c r="V46" s="387"/>
      <c r="W46" s="387"/>
      <c r="X46" s="387"/>
      <c r="Y46" s="387"/>
      <c r="Z46" s="387"/>
      <c r="AA46" s="387"/>
      <c r="AB46" s="387"/>
      <c r="AC46" s="387"/>
    </row>
    <row r="47" spans="2:29" ht="12" customHeight="1" x14ac:dyDescent="0.25">
      <c r="B47" s="80" t="s">
        <v>352</v>
      </c>
      <c r="C47" s="81"/>
      <c r="D47" s="399"/>
      <c r="E47" s="73"/>
      <c r="F47" s="458"/>
      <c r="G47" s="124"/>
      <c r="H47" s="64" t="s">
        <v>89</v>
      </c>
      <c r="I47" s="459"/>
      <c r="J47" s="64" t="s">
        <v>90</v>
      </c>
      <c r="K47" s="460"/>
      <c r="L47" s="125" t="s">
        <v>91</v>
      </c>
      <c r="M47" s="454" t="str">
        <f>IF(OR(M42=0,$O$16=0)," ",(((3470-(1370*M42))*100*M43*(((((2*M42)+1)/(3*M42))^M42)))/(928*(I17)*($C$8-$C$11)*((144/($C$8-$C$11))^(1-M42))))^(1/(2-M42))*60)</f>
        <v xml:space="preserve"> </v>
      </c>
      <c r="N47" s="454" t="str">
        <f>IF(OR(N42=0,$O$16=0)," ",(((3470-(1370*N42))*100*N43*(((((2*N42)+1)/(3*N42))^N42)))/(928*(J17)*($C$8-$C$11)*((144/($C$8-$C$11))^(1-N42))))^(1/(2-N42))*60)</f>
        <v xml:space="preserve"> </v>
      </c>
      <c r="O47" s="455" t="str">
        <f>IF(OR(O42=0,$O$16=0)," ",(((3470-(1370*O42))*100*O43*(((((2*O42)+1)/(3*O42))^O42)))/(928*(K17)*($C$8-$C$11)*((144/($C$8-$C$11))^(1-O42))))^(1/(2-O42))*60)</f>
        <v xml:space="preserve"> </v>
      </c>
      <c r="P47" s="387"/>
      <c r="Q47" s="387"/>
      <c r="R47" s="387"/>
      <c r="S47" s="387"/>
      <c r="T47" s="387"/>
      <c r="U47" s="387"/>
      <c r="V47" s="387"/>
      <c r="W47" s="387"/>
      <c r="X47" s="387"/>
      <c r="Y47" s="387"/>
      <c r="Z47" s="387"/>
      <c r="AA47" s="387"/>
      <c r="AB47" s="387"/>
      <c r="AC47" s="387"/>
    </row>
    <row r="48" spans="2:29" ht="12" customHeight="1" x14ac:dyDescent="0.25">
      <c r="B48" s="80" t="s">
        <v>92</v>
      </c>
      <c r="C48" s="81"/>
      <c r="D48" s="399"/>
      <c r="E48" s="73"/>
      <c r="F48" s="458"/>
      <c r="G48" s="124"/>
      <c r="H48" s="64" t="s">
        <v>93</v>
      </c>
      <c r="I48" s="460"/>
      <c r="J48" s="64" t="s">
        <v>94</v>
      </c>
      <c r="K48" s="460"/>
      <c r="L48" s="136" t="s">
        <v>95</v>
      </c>
      <c r="M48" s="461">
        <f>(($C$8^2-$C$11^2)*M47*2.45)/60</f>
        <v>0</v>
      </c>
      <c r="N48" s="461">
        <f>(($C$8^2-$C$11^2)*N47*2.45)/60</f>
        <v>0</v>
      </c>
      <c r="O48" s="462">
        <f>(($C$8^2-$C$11^2)*O47*2.45)/60</f>
        <v>0</v>
      </c>
      <c r="P48" s="387"/>
      <c r="Q48" s="387"/>
      <c r="R48" s="387"/>
      <c r="S48" s="387"/>
      <c r="T48" s="387"/>
      <c r="U48" s="387"/>
      <c r="V48" s="387"/>
      <c r="W48" s="387"/>
      <c r="X48" s="387"/>
      <c r="Y48" s="387"/>
      <c r="Z48" s="387"/>
      <c r="AA48" s="387"/>
      <c r="AB48" s="387"/>
      <c r="AC48" s="387"/>
    </row>
    <row r="49" spans="2:29" ht="12" customHeight="1" thickBot="1" x14ac:dyDescent="0.3">
      <c r="B49" s="80" t="s">
        <v>96</v>
      </c>
      <c r="C49" s="81"/>
      <c r="D49" s="399"/>
      <c r="E49" s="73"/>
      <c r="F49" s="458"/>
      <c r="G49" s="124"/>
      <c r="H49" s="360" t="s">
        <v>97</v>
      </c>
      <c r="I49" s="463"/>
      <c r="J49" s="91" t="s">
        <v>98</v>
      </c>
      <c r="K49" s="456"/>
      <c r="L49" s="129" t="s">
        <v>99</v>
      </c>
      <c r="M49" s="120"/>
      <c r="N49" s="120"/>
      <c r="O49" s="121"/>
      <c r="P49" s="387"/>
      <c r="Q49" s="387"/>
      <c r="R49" s="387"/>
      <c r="S49" s="387"/>
      <c r="T49" s="387"/>
      <c r="U49" s="387"/>
      <c r="V49" s="387"/>
      <c r="W49" s="387"/>
      <c r="X49" s="387"/>
      <c r="Y49" s="387"/>
      <c r="Z49" s="387"/>
      <c r="AA49" s="387"/>
      <c r="AB49" s="387"/>
      <c r="AC49" s="387"/>
    </row>
    <row r="50" spans="2:29" ht="15" customHeight="1" x14ac:dyDescent="0.25">
      <c r="B50" s="149" t="s">
        <v>100</v>
      </c>
      <c r="C50" s="11"/>
      <c r="D50" s="464"/>
      <c r="E50" s="464"/>
      <c r="F50" s="464"/>
      <c r="G50" s="12"/>
      <c r="H50" s="361" t="s">
        <v>208</v>
      </c>
      <c r="I50" s="168"/>
      <c r="J50" s="675"/>
      <c r="K50" s="676"/>
      <c r="L50" s="31"/>
      <c r="M50" s="293" t="s">
        <v>101</v>
      </c>
      <c r="N50" s="296"/>
      <c r="O50" s="89" t="s">
        <v>102</v>
      </c>
      <c r="P50" s="387"/>
      <c r="Q50" s="387"/>
      <c r="R50" s="387"/>
      <c r="S50" s="387"/>
      <c r="T50" s="387"/>
      <c r="U50" s="387"/>
      <c r="V50" s="387"/>
      <c r="W50" s="387"/>
      <c r="X50" s="387"/>
      <c r="Y50" s="387"/>
      <c r="Z50" s="387"/>
      <c r="AA50" s="387"/>
      <c r="AB50" s="387"/>
      <c r="AC50" s="387"/>
    </row>
    <row r="51" spans="2:29" ht="15.75" customHeight="1" thickBot="1" x14ac:dyDescent="0.3">
      <c r="B51" s="83" t="s">
        <v>103</v>
      </c>
      <c r="C51" s="32"/>
      <c r="D51" s="456"/>
      <c r="E51" s="84"/>
      <c r="F51" s="465"/>
      <c r="G51" s="31" t="s">
        <v>0</v>
      </c>
      <c r="H51" s="362" t="s">
        <v>209</v>
      </c>
      <c r="I51" s="27"/>
      <c r="J51" s="681"/>
      <c r="K51" s="682"/>
      <c r="L51" s="93" t="s">
        <v>155</v>
      </c>
      <c r="M51" s="466"/>
      <c r="N51" s="467"/>
      <c r="O51" s="468"/>
      <c r="P51" s="387"/>
      <c r="Q51" s="387"/>
      <c r="R51" s="387"/>
      <c r="S51" s="387"/>
      <c r="T51" s="387"/>
      <c r="U51" s="387"/>
      <c r="V51" s="387"/>
      <c r="W51" s="387"/>
      <c r="X51" s="387"/>
      <c r="Y51" s="387"/>
      <c r="Z51" s="387"/>
      <c r="AA51" s="387"/>
      <c r="AB51" s="387"/>
      <c r="AC51" s="387"/>
    </row>
    <row r="52" spans="2:29" ht="15.75" customHeight="1" x14ac:dyDescent="0.25">
      <c r="B52" s="80" t="s">
        <v>104</v>
      </c>
      <c r="C52" s="86"/>
      <c r="D52" s="460"/>
      <c r="E52" s="87"/>
      <c r="F52" s="458"/>
      <c r="G52" s="63" t="s">
        <v>0</v>
      </c>
      <c r="H52" s="363" t="s">
        <v>106</v>
      </c>
      <c r="I52" s="26"/>
      <c r="J52" s="683"/>
      <c r="K52" s="684"/>
      <c r="L52" s="93" t="s">
        <v>156</v>
      </c>
      <c r="M52" s="466"/>
      <c r="N52" s="467"/>
      <c r="O52" s="469"/>
      <c r="P52" s="387"/>
      <c r="Q52" s="387"/>
      <c r="R52" s="387"/>
      <c r="S52" s="387"/>
      <c r="T52" s="387"/>
      <c r="U52" s="387"/>
      <c r="V52" s="387"/>
      <c r="W52" s="387"/>
      <c r="X52" s="387"/>
      <c r="Y52" s="387"/>
      <c r="Z52" s="387"/>
      <c r="AA52" s="387"/>
      <c r="AB52" s="387"/>
      <c r="AC52" s="387"/>
    </row>
    <row r="53" spans="2:29" ht="17.25" customHeight="1" x14ac:dyDescent="0.25">
      <c r="B53" s="80" t="s">
        <v>105</v>
      </c>
      <c r="C53" s="86"/>
      <c r="D53" s="460"/>
      <c r="E53" s="87"/>
      <c r="F53" s="458"/>
      <c r="G53" s="63"/>
      <c r="H53" s="359" t="s">
        <v>108</v>
      </c>
      <c r="I53" s="132"/>
      <c r="J53" s="470"/>
      <c r="K53" s="364"/>
      <c r="L53" s="93" t="s">
        <v>174</v>
      </c>
      <c r="M53" s="466"/>
      <c r="N53" s="467"/>
      <c r="O53" s="469"/>
      <c r="P53" s="387"/>
      <c r="Q53" s="387"/>
      <c r="R53" s="387"/>
      <c r="S53" s="387"/>
      <c r="T53" s="387"/>
      <c r="U53" s="387"/>
      <c r="V53" s="387"/>
      <c r="W53" s="387"/>
      <c r="X53" s="387"/>
      <c r="Y53" s="387"/>
      <c r="Z53" s="387"/>
      <c r="AA53" s="387"/>
      <c r="AB53" s="387"/>
      <c r="AC53" s="387"/>
    </row>
    <row r="54" spans="2:29" ht="15.75" customHeight="1" thickBot="1" x14ac:dyDescent="0.3">
      <c r="B54" s="139" t="s">
        <v>107</v>
      </c>
      <c r="C54" s="32"/>
      <c r="D54" s="471"/>
      <c r="E54" s="471"/>
      <c r="F54" s="458"/>
      <c r="G54" s="63"/>
      <c r="H54" s="362" t="s">
        <v>210</v>
      </c>
      <c r="I54" s="365"/>
      <c r="J54" s="677"/>
      <c r="K54" s="678"/>
      <c r="L54" s="98" t="s">
        <v>109</v>
      </c>
      <c r="M54" s="472"/>
      <c r="N54" s="473"/>
      <c r="O54" s="469"/>
      <c r="P54" s="387"/>
      <c r="Q54" s="387"/>
      <c r="R54" s="387"/>
      <c r="S54" s="387"/>
      <c r="T54" s="387"/>
      <c r="U54" s="387"/>
      <c r="V54" s="387"/>
      <c r="W54" s="387"/>
      <c r="X54" s="387"/>
      <c r="Y54" s="387"/>
      <c r="Z54" s="387"/>
      <c r="AA54" s="387"/>
      <c r="AB54" s="387"/>
      <c r="AC54" s="387"/>
    </row>
    <row r="55" spans="2:29" ht="15" customHeight="1" x14ac:dyDescent="0.25">
      <c r="B55" s="140" t="s">
        <v>110</v>
      </c>
      <c r="C55" s="141"/>
      <c r="D55" s="142"/>
      <c r="E55" s="369"/>
      <c r="F55" s="369"/>
      <c r="G55" s="369"/>
      <c r="H55" s="4"/>
      <c r="I55" s="4"/>
      <c r="J55" s="4"/>
      <c r="K55" s="370"/>
      <c r="L55" s="98" t="s">
        <v>213</v>
      </c>
      <c r="M55" s="466"/>
      <c r="N55" s="467"/>
      <c r="O55" s="469"/>
      <c r="P55" s="387"/>
      <c r="Q55" s="387"/>
      <c r="R55" s="387"/>
      <c r="S55" s="387"/>
      <c r="T55" s="387"/>
      <c r="U55" s="387"/>
      <c r="V55" s="387"/>
      <c r="W55" s="387"/>
      <c r="X55" s="387"/>
      <c r="Y55" s="387"/>
      <c r="Z55" s="387"/>
      <c r="AA55" s="387"/>
      <c r="AB55" s="387"/>
      <c r="AC55" s="387"/>
    </row>
    <row r="56" spans="2:29" ht="14.1" customHeight="1" x14ac:dyDescent="0.25">
      <c r="B56" s="474"/>
      <c r="C56" s="32"/>
      <c r="D56" s="32"/>
      <c r="E56" s="36"/>
      <c r="F56" s="32"/>
      <c r="G56" s="32"/>
      <c r="H56" s="368"/>
      <c r="I56" s="4"/>
      <c r="K56" s="370"/>
      <c r="L56" s="98" t="s">
        <v>151</v>
      </c>
      <c r="M56" s="472"/>
      <c r="N56" s="473"/>
      <c r="O56" s="469"/>
      <c r="P56" s="387"/>
      <c r="Q56" s="387"/>
      <c r="R56" s="387"/>
      <c r="S56" s="387"/>
      <c r="T56" s="387"/>
      <c r="U56" s="387"/>
      <c r="V56" s="387"/>
      <c r="W56" s="387"/>
      <c r="X56" s="387"/>
      <c r="Y56" s="387"/>
      <c r="Z56" s="387"/>
      <c r="AA56" s="387"/>
      <c r="AB56" s="387"/>
      <c r="AC56" s="387"/>
    </row>
    <row r="57" spans="2:29" ht="14.1" customHeight="1" x14ac:dyDescent="0.25">
      <c r="B57" s="474"/>
      <c r="C57" s="30"/>
      <c r="D57" s="30"/>
      <c r="E57" s="30"/>
      <c r="F57" s="30"/>
      <c r="G57" s="30"/>
      <c r="H57" s="30"/>
      <c r="I57" s="30"/>
      <c r="J57" s="30"/>
      <c r="K57" s="138"/>
      <c r="L57" s="98" t="s">
        <v>152</v>
      </c>
      <c r="M57" s="472"/>
      <c r="N57" s="475"/>
      <c r="O57" s="469"/>
      <c r="P57" s="387"/>
      <c r="Q57" s="387"/>
      <c r="R57" s="387"/>
      <c r="S57" s="387"/>
      <c r="T57" s="387"/>
      <c r="U57" s="387"/>
      <c r="V57" s="387"/>
      <c r="W57" s="387"/>
      <c r="X57" s="387"/>
      <c r="Y57" s="387"/>
      <c r="Z57" s="387"/>
      <c r="AA57" s="387"/>
      <c r="AB57" s="387"/>
      <c r="AC57" s="387"/>
    </row>
    <row r="58" spans="2:29" ht="14.1" customHeight="1" x14ac:dyDescent="0.25">
      <c r="B58" s="474"/>
      <c r="C58" s="30"/>
      <c r="D58" s="30"/>
      <c r="E58" s="30"/>
      <c r="F58" s="30"/>
      <c r="G58" s="30"/>
      <c r="H58" s="30"/>
      <c r="I58" s="30"/>
      <c r="J58" s="30"/>
      <c r="K58" s="138"/>
      <c r="L58" s="36" t="s">
        <v>0</v>
      </c>
      <c r="M58" s="476"/>
      <c r="N58" s="477"/>
      <c r="O58" s="478"/>
      <c r="P58" s="387"/>
      <c r="Q58" s="387"/>
      <c r="R58" s="387"/>
      <c r="S58" s="387"/>
      <c r="T58" s="387"/>
      <c r="U58" s="387"/>
      <c r="V58" s="387"/>
      <c r="W58" s="387"/>
      <c r="X58" s="387"/>
      <c r="Y58" s="387"/>
      <c r="Z58" s="387"/>
      <c r="AA58" s="387"/>
      <c r="AB58" s="387"/>
      <c r="AC58" s="387"/>
    </row>
    <row r="59" spans="2:29" ht="14.1" customHeight="1" x14ac:dyDescent="0.25">
      <c r="B59" s="479"/>
      <c r="C59" s="28"/>
      <c r="D59" s="28"/>
      <c r="E59" s="28"/>
      <c r="F59" s="28"/>
      <c r="G59" s="28"/>
      <c r="H59" s="28"/>
      <c r="I59" s="28"/>
      <c r="J59" s="303"/>
      <c r="K59" s="304"/>
      <c r="L59" s="143"/>
      <c r="M59" s="56"/>
      <c r="N59" s="144" t="s">
        <v>214</v>
      </c>
      <c r="O59" s="145" t="s">
        <v>160</v>
      </c>
      <c r="P59" s="387"/>
      <c r="Q59" s="387"/>
      <c r="R59" s="387"/>
      <c r="S59" s="387"/>
      <c r="T59" s="387"/>
      <c r="U59" s="387"/>
      <c r="V59" s="387"/>
      <c r="W59" s="387"/>
      <c r="X59" s="387"/>
      <c r="Y59" s="387"/>
      <c r="Z59" s="387"/>
      <c r="AA59" s="387"/>
      <c r="AB59" s="387"/>
      <c r="AC59" s="387"/>
    </row>
    <row r="60" spans="2:29" ht="15.75" customHeight="1" x14ac:dyDescent="0.25">
      <c r="B60" s="140" t="s">
        <v>175</v>
      </c>
      <c r="C60" s="56"/>
      <c r="D60" s="56"/>
      <c r="E60" s="371"/>
      <c r="F60" s="141"/>
      <c r="G60" s="141"/>
      <c r="H60" s="141"/>
      <c r="I60" s="141"/>
      <c r="J60" s="141"/>
      <c r="K60" s="372"/>
      <c r="L60" s="146" t="s">
        <v>375</v>
      </c>
      <c r="M60" s="475"/>
      <c r="N60" s="480"/>
      <c r="O60" s="414"/>
      <c r="P60" s="387"/>
      <c r="Q60" s="387"/>
      <c r="R60" s="387"/>
      <c r="S60" s="387"/>
      <c r="T60" s="387"/>
      <c r="U60" s="387"/>
      <c r="V60" s="387"/>
      <c r="W60" s="387"/>
      <c r="X60" s="387"/>
      <c r="Y60" s="387"/>
      <c r="Z60" s="387"/>
      <c r="AA60" s="387"/>
      <c r="AB60" s="387"/>
      <c r="AC60" s="387"/>
    </row>
    <row r="61" spans="2:29" ht="14.1" customHeight="1" x14ac:dyDescent="0.25">
      <c r="B61" s="474"/>
      <c r="C61" s="32"/>
      <c r="D61" s="32"/>
      <c r="E61" s="36"/>
      <c r="F61" s="32"/>
      <c r="G61" s="32"/>
      <c r="H61" s="30"/>
      <c r="I61" s="30"/>
      <c r="J61" s="30"/>
      <c r="K61" s="138"/>
      <c r="L61" s="131" t="s">
        <v>176</v>
      </c>
      <c r="M61" s="475"/>
      <c r="N61" s="480"/>
      <c r="O61" s="414"/>
      <c r="P61" s="387"/>
      <c r="Q61" s="387"/>
      <c r="R61" s="387"/>
      <c r="S61" s="387"/>
      <c r="T61" s="387"/>
      <c r="U61" s="387"/>
      <c r="V61" s="387"/>
      <c r="W61" s="387"/>
      <c r="X61" s="387"/>
      <c r="Y61" s="387"/>
      <c r="Z61" s="387"/>
      <c r="AA61" s="387"/>
      <c r="AB61" s="387"/>
      <c r="AC61" s="387"/>
    </row>
    <row r="62" spans="2:29" ht="14.1" customHeight="1" x14ac:dyDescent="0.25">
      <c r="B62" s="474"/>
      <c r="C62" s="32"/>
      <c r="D62" s="32"/>
      <c r="E62" s="36"/>
      <c r="F62" s="32"/>
      <c r="G62" s="32"/>
      <c r="H62" s="30"/>
      <c r="I62" s="30"/>
      <c r="J62" s="30"/>
      <c r="K62" s="138"/>
      <c r="L62" s="131" t="s">
        <v>153</v>
      </c>
      <c r="M62" s="475"/>
      <c r="N62" s="480"/>
      <c r="O62" s="414"/>
      <c r="P62" s="387"/>
      <c r="Q62" s="387"/>
      <c r="R62" s="387"/>
      <c r="S62" s="387"/>
      <c r="T62" s="387"/>
      <c r="U62" s="387"/>
      <c r="V62" s="387"/>
      <c r="W62" s="387"/>
      <c r="X62" s="387"/>
      <c r="Y62" s="387"/>
      <c r="Z62" s="387"/>
      <c r="AA62" s="387"/>
      <c r="AB62" s="387"/>
      <c r="AC62" s="387"/>
    </row>
    <row r="63" spans="2:29" ht="14.1" customHeight="1" x14ac:dyDescent="0.25">
      <c r="B63" s="474"/>
      <c r="C63" s="30"/>
      <c r="D63" s="30"/>
      <c r="E63" s="30"/>
      <c r="F63" s="30"/>
      <c r="G63" s="30"/>
      <c r="H63" s="39"/>
      <c r="I63" s="39"/>
      <c r="J63" s="39"/>
      <c r="K63" s="138"/>
      <c r="L63" s="157" t="s">
        <v>178</v>
      </c>
      <c r="M63" s="481"/>
      <c r="N63" s="482"/>
      <c r="O63" s="483"/>
      <c r="P63" s="387"/>
      <c r="Q63" s="387"/>
      <c r="R63" s="387"/>
      <c r="S63" s="387"/>
      <c r="T63" s="387"/>
      <c r="U63" s="387"/>
      <c r="V63" s="387"/>
      <c r="W63" s="387"/>
      <c r="X63" s="387"/>
      <c r="Y63" s="387"/>
      <c r="Z63" s="387"/>
      <c r="AA63" s="387"/>
      <c r="AB63" s="387"/>
      <c r="AC63" s="387"/>
    </row>
    <row r="64" spans="2:29" ht="14.1" customHeight="1" x14ac:dyDescent="0.25">
      <c r="B64" s="484"/>
      <c r="C64" s="30"/>
      <c r="D64" s="30"/>
      <c r="E64" s="30"/>
      <c r="F64" s="30"/>
      <c r="G64" s="30"/>
      <c r="H64" s="30"/>
      <c r="I64" s="30"/>
      <c r="J64" s="30"/>
      <c r="K64" s="138"/>
      <c r="L64" s="147" t="s">
        <v>161</v>
      </c>
      <c r="M64" s="85"/>
      <c r="N64" s="485">
        <f>(O54*O60+O55*O61+O56*O62+O57*O63+O51*O63+O52*O63+O53*O63)/6.2897</f>
        <v>0</v>
      </c>
      <c r="O64" s="486">
        <v>0</v>
      </c>
      <c r="P64" s="387"/>
      <c r="Q64" s="387"/>
      <c r="R64" s="387"/>
      <c r="S64" s="387"/>
      <c r="T64" s="387"/>
      <c r="U64" s="387"/>
      <c r="V64" s="387"/>
      <c r="W64" s="387"/>
      <c r="X64" s="387"/>
      <c r="Y64" s="387"/>
      <c r="Z64" s="387"/>
      <c r="AA64" s="387"/>
      <c r="AB64" s="387"/>
      <c r="AC64" s="387"/>
    </row>
    <row r="65" spans="2:29" ht="14.1" customHeight="1" x14ac:dyDescent="0.25">
      <c r="B65" s="474"/>
      <c r="C65" s="30"/>
      <c r="D65" s="30"/>
      <c r="E65" s="30"/>
      <c r="F65" s="30"/>
      <c r="G65" s="30"/>
      <c r="H65" s="30"/>
      <c r="I65" s="30"/>
      <c r="J65" s="30"/>
      <c r="K65" s="138"/>
      <c r="L65" s="148"/>
      <c r="M65" s="14"/>
      <c r="N65" s="14"/>
      <c r="O65" s="13"/>
      <c r="P65" s="387"/>
      <c r="Q65" s="387"/>
      <c r="R65" s="387"/>
      <c r="S65" s="387"/>
      <c r="T65" s="387"/>
      <c r="U65" s="387"/>
      <c r="V65" s="387"/>
      <c r="W65" s="387"/>
      <c r="X65" s="387"/>
      <c r="Y65" s="387"/>
      <c r="Z65" s="387"/>
      <c r="AA65" s="387"/>
      <c r="AB65" s="387"/>
      <c r="AC65" s="387"/>
    </row>
    <row r="66" spans="2:29" ht="14.1" customHeight="1" x14ac:dyDescent="0.25">
      <c r="B66" s="474"/>
      <c r="C66" s="30"/>
      <c r="D66" s="30"/>
      <c r="E66" s="30"/>
      <c r="F66" s="30"/>
      <c r="G66" s="30"/>
      <c r="H66" s="30"/>
      <c r="I66" s="300"/>
      <c r="J66" s="30"/>
      <c r="K66" s="30"/>
      <c r="L66" s="141"/>
      <c r="M66" s="32"/>
      <c r="N66" s="32"/>
      <c r="O66" s="38"/>
      <c r="P66" s="387"/>
      <c r="Q66" s="387"/>
      <c r="R66" s="387"/>
      <c r="S66" s="387"/>
      <c r="T66" s="387"/>
      <c r="U66" s="387"/>
      <c r="V66" s="387"/>
      <c r="W66" s="387"/>
      <c r="X66" s="387"/>
      <c r="Y66" s="387"/>
      <c r="Z66" s="387"/>
      <c r="AA66" s="387"/>
      <c r="AB66" s="387"/>
      <c r="AC66" s="387"/>
    </row>
    <row r="67" spans="2:29" ht="14.1" customHeight="1" x14ac:dyDescent="0.25">
      <c r="B67" s="474"/>
      <c r="C67" s="37"/>
      <c r="D67" s="37"/>
      <c r="E67" s="37"/>
      <c r="F67" s="37"/>
      <c r="G67" s="37"/>
      <c r="H67" s="37"/>
      <c r="I67" s="37"/>
      <c r="J67" s="37"/>
      <c r="K67" s="37"/>
      <c r="L67" s="32"/>
      <c r="M67" s="32"/>
      <c r="N67" s="159"/>
      <c r="O67" s="161"/>
      <c r="P67" s="387"/>
      <c r="Q67" s="387"/>
      <c r="R67" s="387"/>
      <c r="S67" s="387"/>
      <c r="T67" s="387"/>
      <c r="U67" s="387"/>
      <c r="V67" s="387"/>
      <c r="W67" s="387"/>
      <c r="X67" s="387"/>
      <c r="Y67" s="387"/>
      <c r="Z67" s="387"/>
      <c r="AA67" s="387"/>
      <c r="AB67" s="387"/>
      <c r="AC67" s="387"/>
    </row>
    <row r="68" spans="2:29" ht="14.1" customHeight="1" x14ac:dyDescent="0.25">
      <c r="B68" s="487"/>
      <c r="C68" s="30"/>
      <c r="D68" s="30"/>
      <c r="E68" s="30"/>
      <c r="F68" s="30"/>
      <c r="G68" s="163"/>
      <c r="H68" s="30"/>
      <c r="I68" s="30"/>
      <c r="J68" s="30"/>
      <c r="K68" s="158"/>
      <c r="L68" s="158"/>
      <c r="M68" s="158"/>
      <c r="N68" s="160"/>
      <c r="O68" s="162"/>
      <c r="P68" s="387"/>
      <c r="Q68" s="387"/>
      <c r="R68" s="387"/>
      <c r="S68" s="387"/>
      <c r="T68" s="387"/>
      <c r="U68" s="387"/>
      <c r="V68" s="387"/>
      <c r="W68" s="387"/>
      <c r="X68" s="387"/>
      <c r="Y68" s="387"/>
      <c r="Z68" s="387"/>
      <c r="AA68" s="387"/>
      <c r="AB68" s="387"/>
      <c r="AC68" s="387"/>
    </row>
    <row r="69" spans="2:29" ht="14.1" customHeight="1" x14ac:dyDescent="0.25">
      <c r="B69" s="488"/>
      <c r="C69" s="30"/>
      <c r="D69" s="30"/>
      <c r="E69" s="30"/>
      <c r="F69" s="30"/>
      <c r="G69" s="30"/>
      <c r="H69" s="30"/>
      <c r="I69" s="30"/>
      <c r="J69" s="30"/>
      <c r="K69" s="30"/>
      <c r="L69" s="32"/>
      <c r="M69" s="32"/>
      <c r="N69" s="32"/>
      <c r="O69" s="375"/>
      <c r="P69" s="387"/>
      <c r="Q69" s="387"/>
      <c r="R69" s="387"/>
      <c r="S69" s="387"/>
      <c r="T69" s="387"/>
      <c r="U69" s="387"/>
      <c r="V69" s="387"/>
      <c r="W69" s="387"/>
      <c r="X69" s="387"/>
      <c r="Y69" s="387"/>
      <c r="Z69" s="387"/>
      <c r="AA69" s="387"/>
      <c r="AB69" s="387"/>
      <c r="AC69" s="387"/>
    </row>
    <row r="70" spans="2:29" ht="1.5" customHeight="1" thickBot="1" x14ac:dyDescent="0.3">
      <c r="B70" s="52"/>
      <c r="C70" s="28"/>
      <c r="D70" s="28"/>
      <c r="E70" s="28"/>
      <c r="F70" s="28"/>
      <c r="G70" s="28"/>
      <c r="H70" s="28"/>
      <c r="I70" s="28"/>
      <c r="J70" s="28"/>
      <c r="K70" s="28"/>
      <c r="L70" s="14"/>
      <c r="M70" s="14"/>
      <c r="N70" s="14"/>
      <c r="O70" s="13"/>
      <c r="P70" s="387"/>
      <c r="Q70" s="387"/>
      <c r="R70" s="387"/>
      <c r="S70" s="387"/>
      <c r="T70" s="387"/>
      <c r="U70" s="387"/>
      <c r="V70" s="387"/>
      <c r="W70" s="387"/>
      <c r="X70" s="387"/>
      <c r="Y70" s="387"/>
      <c r="Z70" s="387"/>
      <c r="AA70" s="387"/>
      <c r="AB70" s="387"/>
      <c r="AC70" s="387"/>
    </row>
    <row r="71" spans="2:29" ht="14.25" customHeight="1" thickBot="1" x14ac:dyDescent="0.3">
      <c r="B71" s="50" t="s">
        <v>141</v>
      </c>
      <c r="C71" s="376" t="s">
        <v>0</v>
      </c>
      <c r="D71" s="378"/>
      <c r="E71" s="33"/>
      <c r="F71" s="51"/>
      <c r="G71" s="51"/>
      <c r="H71" s="366"/>
      <c r="I71" s="40"/>
      <c r="J71" s="367"/>
      <c r="K71" s="489"/>
      <c r="L71" s="40"/>
      <c r="M71" s="42"/>
      <c r="N71" s="33"/>
      <c r="O71" s="34"/>
      <c r="P71" s="387"/>
      <c r="Q71" s="387"/>
      <c r="R71" s="387"/>
      <c r="S71" s="387"/>
      <c r="T71" s="387"/>
      <c r="U71" s="387"/>
      <c r="V71" s="387"/>
      <c r="W71" s="387"/>
      <c r="X71" s="387"/>
      <c r="Y71" s="387"/>
      <c r="Z71" s="387"/>
      <c r="AA71" s="387"/>
      <c r="AB71" s="387"/>
      <c r="AC71" s="387"/>
    </row>
    <row r="72" spans="2:29" ht="9.1999999999999993" customHeight="1" x14ac:dyDescent="0.25">
      <c r="B72" s="669"/>
      <c r="C72" s="670"/>
      <c r="D72" s="670"/>
      <c r="E72" s="670"/>
      <c r="F72" s="670"/>
      <c r="G72" s="670"/>
      <c r="H72" s="670"/>
      <c r="I72" s="670"/>
      <c r="J72" s="670"/>
      <c r="K72" s="670"/>
      <c r="L72" s="670"/>
      <c r="M72" s="670"/>
      <c r="N72" s="670"/>
      <c r="O72" s="671"/>
      <c r="P72" s="387"/>
      <c r="Q72" s="387"/>
      <c r="R72" s="387"/>
      <c r="S72" s="387"/>
      <c r="T72" s="387"/>
      <c r="U72" s="387"/>
      <c r="V72" s="387"/>
      <c r="W72" s="387"/>
      <c r="X72" s="387"/>
      <c r="Y72" s="387"/>
      <c r="Z72" s="387"/>
      <c r="AA72" s="387"/>
      <c r="AB72" s="387"/>
      <c r="AC72" s="387"/>
    </row>
    <row r="73" spans="2:29" ht="9.1999999999999993" customHeight="1" thickBot="1" x14ac:dyDescent="0.3">
      <c r="B73" s="47"/>
      <c r="C73" s="48"/>
      <c r="D73" s="48"/>
      <c r="E73" s="48"/>
      <c r="F73" s="48"/>
      <c r="G73" s="48"/>
      <c r="H73" s="48"/>
      <c r="I73" s="48"/>
      <c r="J73" s="48"/>
      <c r="K73" s="48"/>
      <c r="L73" s="48"/>
      <c r="M73" s="48"/>
      <c r="N73" s="48"/>
      <c r="O73" s="49"/>
      <c r="P73" s="387"/>
      <c r="Q73" s="387"/>
      <c r="R73" s="387"/>
      <c r="S73" s="387"/>
      <c r="T73" s="387"/>
      <c r="U73" s="387"/>
      <c r="V73" s="387"/>
      <c r="W73" s="387"/>
      <c r="X73" s="387"/>
      <c r="Y73" s="387"/>
      <c r="Z73" s="387"/>
      <c r="AA73" s="387"/>
      <c r="AB73" s="387"/>
      <c r="AC73" s="387"/>
    </row>
    <row r="74" spans="2:29" ht="9.6" customHeight="1" thickBot="1" x14ac:dyDescent="0.3">
      <c r="P74" s="387"/>
      <c r="Q74" s="387"/>
      <c r="R74" s="387"/>
      <c r="S74" s="387"/>
      <c r="T74" s="387"/>
      <c r="U74" s="387"/>
      <c r="V74" s="387"/>
      <c r="W74" s="387"/>
      <c r="X74" s="387"/>
      <c r="Y74" s="387"/>
      <c r="Z74" s="387"/>
      <c r="AA74" s="387"/>
      <c r="AB74" s="387"/>
      <c r="AC74" s="387"/>
    </row>
    <row r="75" spans="2:29" ht="24" customHeight="1" thickBot="1" x14ac:dyDescent="0.3">
      <c r="B75" s="192" t="s">
        <v>111</v>
      </c>
      <c r="C75" s="490"/>
      <c r="D75" s="193"/>
      <c r="E75" s="194"/>
      <c r="F75" s="193"/>
      <c r="G75" s="193"/>
      <c r="H75" s="195"/>
      <c r="I75" s="193"/>
      <c r="J75" s="491">
        <f>TODAYSDATE</f>
        <v>0</v>
      </c>
      <c r="K75" s="492"/>
      <c r="L75" s="493"/>
      <c r="M75" s="196"/>
      <c r="N75" s="494"/>
      <c r="O75" s="196"/>
      <c r="P75" s="387"/>
      <c r="Q75" s="387"/>
      <c r="R75" s="387"/>
      <c r="S75" s="387"/>
      <c r="T75" s="387"/>
      <c r="U75" s="387"/>
      <c r="V75" s="387"/>
      <c r="W75" s="387"/>
      <c r="X75" s="387"/>
      <c r="Y75" s="387"/>
      <c r="Z75" s="387"/>
      <c r="AA75" s="387"/>
      <c r="AB75" s="387"/>
      <c r="AC75" s="387"/>
    </row>
    <row r="76" spans="2:29" ht="12" customHeight="1" x14ac:dyDescent="0.25">
      <c r="B76" s="198"/>
      <c r="C76" s="199"/>
      <c r="D76" s="200"/>
      <c r="E76" s="200"/>
      <c r="F76" s="201" t="s">
        <v>0</v>
      </c>
      <c r="G76" s="202" t="s">
        <v>112</v>
      </c>
      <c r="H76" s="203" t="s">
        <v>113</v>
      </c>
      <c r="I76" s="201" t="s">
        <v>114</v>
      </c>
      <c r="J76" s="202" t="s">
        <v>115</v>
      </c>
      <c r="K76" s="201" t="s">
        <v>114</v>
      </c>
      <c r="L76" s="204" t="s">
        <v>116</v>
      </c>
      <c r="M76" s="205"/>
      <c r="N76" s="206"/>
      <c r="O76" s="207"/>
      <c r="P76" s="387"/>
      <c r="Q76" s="387"/>
      <c r="R76" s="387"/>
      <c r="S76" s="387"/>
      <c r="T76" s="387"/>
      <c r="U76" s="387"/>
      <c r="V76" s="387"/>
      <c r="W76" s="387"/>
      <c r="X76" s="387"/>
      <c r="Y76" s="387"/>
      <c r="Z76" s="387"/>
      <c r="AA76" s="387"/>
      <c r="AB76" s="387"/>
      <c r="AC76" s="387"/>
    </row>
    <row r="77" spans="2:29" ht="12" customHeight="1" thickBot="1" x14ac:dyDescent="0.3">
      <c r="B77" s="209" t="s">
        <v>117</v>
      </c>
      <c r="C77" s="210"/>
      <c r="D77" s="211"/>
      <c r="E77" s="212" t="s">
        <v>118</v>
      </c>
      <c r="F77" s="212" t="s">
        <v>119</v>
      </c>
      <c r="G77" s="213" t="s">
        <v>120</v>
      </c>
      <c r="H77" s="212" t="s">
        <v>121</v>
      </c>
      <c r="I77" s="212" t="s">
        <v>122</v>
      </c>
      <c r="J77" s="213" t="s">
        <v>120</v>
      </c>
      <c r="K77" s="212" t="s">
        <v>119</v>
      </c>
      <c r="L77" s="214" t="s">
        <v>123</v>
      </c>
      <c r="M77" s="205"/>
      <c r="N77" s="206"/>
      <c r="O77" s="207"/>
      <c r="P77" s="387"/>
      <c r="Q77" s="387"/>
      <c r="R77" s="387"/>
      <c r="S77" s="387"/>
      <c r="T77" s="387"/>
      <c r="U77" s="387"/>
      <c r="V77" s="387"/>
      <c r="W77" s="387"/>
      <c r="X77" s="387"/>
      <c r="Y77" s="387"/>
      <c r="Z77" s="387"/>
      <c r="AA77" s="387"/>
      <c r="AB77" s="387"/>
      <c r="AC77" s="387"/>
    </row>
    <row r="78" spans="2:29" ht="15.75" customHeight="1" x14ac:dyDescent="0.25">
      <c r="B78" s="495"/>
      <c r="C78" s="373"/>
      <c r="D78" s="200"/>
      <c r="E78" s="201"/>
      <c r="F78" s="496"/>
      <c r="G78" s="200"/>
      <c r="H78" s="497">
        <v>15</v>
      </c>
      <c r="I78" s="497"/>
      <c r="J78" s="200"/>
      <c r="K78" s="498"/>
      <c r="L78" s="499"/>
      <c r="M78" s="216"/>
      <c r="N78" s="207">
        <f>M78-J78</f>
        <v>0</v>
      </c>
      <c r="O78" s="216"/>
      <c r="P78" s="387"/>
      <c r="Q78" s="387"/>
      <c r="R78" s="387"/>
      <c r="S78" s="387"/>
      <c r="T78" s="387"/>
      <c r="U78" s="387"/>
      <c r="V78" s="387"/>
      <c r="W78" s="387"/>
      <c r="X78" s="387"/>
      <c r="Y78" s="387"/>
      <c r="Z78" s="387"/>
      <c r="AA78" s="387"/>
      <c r="AB78" s="387"/>
      <c r="AC78" s="387"/>
    </row>
    <row r="79" spans="2:29" ht="12" customHeight="1" x14ac:dyDescent="0.25">
      <c r="B79" s="500"/>
      <c r="C79" s="501"/>
      <c r="D79" s="502"/>
      <c r="E79" s="503"/>
      <c r="F79" s="504"/>
      <c r="G79" s="502"/>
      <c r="H79" s="502"/>
      <c r="I79" s="505"/>
      <c r="J79" s="502"/>
      <c r="K79" s="506"/>
      <c r="L79" s="507"/>
      <c r="M79" s="216"/>
      <c r="N79" s="207"/>
      <c r="O79" s="508"/>
      <c r="P79" s="387"/>
      <c r="Q79" s="387"/>
      <c r="R79" s="387"/>
      <c r="S79" s="387"/>
      <c r="T79" s="387"/>
      <c r="U79" s="387"/>
      <c r="V79" s="387"/>
      <c r="W79" s="387"/>
      <c r="X79" s="387"/>
      <c r="Y79" s="387"/>
      <c r="Z79" s="387"/>
      <c r="AA79" s="387"/>
      <c r="AB79" s="387"/>
      <c r="AC79" s="387"/>
    </row>
    <row r="80" spans="2:29" ht="12" customHeight="1" x14ac:dyDescent="0.25">
      <c r="B80" s="500"/>
      <c r="C80" s="501"/>
      <c r="D80" s="502"/>
      <c r="E80" s="503"/>
      <c r="F80" s="504"/>
      <c r="G80" s="502"/>
      <c r="H80" s="502"/>
      <c r="I80" s="505"/>
      <c r="J80" s="502"/>
      <c r="K80" s="506"/>
      <c r="L80" s="507"/>
      <c r="M80" s="216"/>
      <c r="N80" s="207"/>
      <c r="O80" s="508"/>
      <c r="P80" s="387"/>
      <c r="Q80" s="387"/>
      <c r="R80" s="387"/>
      <c r="S80" s="387"/>
      <c r="T80" s="387"/>
      <c r="U80" s="387"/>
      <c r="V80" s="387"/>
      <c r="W80" s="387"/>
      <c r="X80" s="387"/>
      <c r="Y80" s="387"/>
      <c r="Z80" s="387"/>
      <c r="AA80" s="387"/>
      <c r="AB80" s="387"/>
      <c r="AC80" s="387"/>
    </row>
    <row r="81" spans="2:29" ht="12" customHeight="1" x14ac:dyDescent="0.25">
      <c r="B81" s="500"/>
      <c r="C81" s="501"/>
      <c r="D81" s="502"/>
      <c r="E81" s="503"/>
      <c r="F81" s="504"/>
      <c r="G81" s="502"/>
      <c r="H81" s="502"/>
      <c r="I81" s="505"/>
      <c r="J81" s="502"/>
      <c r="K81" s="506"/>
      <c r="L81" s="509"/>
      <c r="M81" s="216"/>
      <c r="N81" s="207"/>
      <c r="O81" s="508"/>
      <c r="P81" s="387"/>
      <c r="Q81" s="387"/>
      <c r="R81" s="387"/>
      <c r="S81" s="387"/>
      <c r="T81" s="387"/>
      <c r="U81" s="387"/>
      <c r="V81" s="387"/>
      <c r="W81" s="387"/>
      <c r="X81" s="387"/>
      <c r="Y81" s="387"/>
      <c r="Z81" s="387"/>
      <c r="AA81" s="387"/>
      <c r="AB81" s="387"/>
      <c r="AC81" s="387"/>
    </row>
    <row r="82" spans="2:29" ht="12" customHeight="1" x14ac:dyDescent="0.25">
      <c r="B82" s="500"/>
      <c r="C82" s="501"/>
      <c r="D82" s="502"/>
      <c r="E82" s="503"/>
      <c r="F82" s="504"/>
      <c r="G82" s="502"/>
      <c r="H82" s="502"/>
      <c r="I82" s="505"/>
      <c r="J82" s="502"/>
      <c r="K82" s="506"/>
      <c r="L82" s="507"/>
      <c r="M82" s="216"/>
      <c r="N82" s="207"/>
      <c r="O82" s="508"/>
      <c r="P82" s="387"/>
      <c r="Q82" s="387"/>
      <c r="R82" s="387"/>
      <c r="S82" s="387"/>
      <c r="T82" s="387"/>
      <c r="U82" s="387"/>
      <c r="V82" s="387"/>
      <c r="W82" s="387"/>
      <c r="X82" s="387"/>
      <c r="Y82" s="387"/>
      <c r="Z82" s="387"/>
      <c r="AA82" s="387"/>
      <c r="AB82" s="387"/>
      <c r="AC82" s="387"/>
    </row>
    <row r="83" spans="2:29" ht="12" customHeight="1" x14ac:dyDescent="0.25">
      <c r="B83" s="500"/>
      <c r="C83" s="501"/>
      <c r="D83" s="502"/>
      <c r="E83" s="503"/>
      <c r="F83" s="504"/>
      <c r="G83" s="502"/>
      <c r="H83" s="502"/>
      <c r="I83" s="505"/>
      <c r="J83" s="502"/>
      <c r="K83" s="506"/>
      <c r="L83" s="509"/>
      <c r="M83" s="249"/>
      <c r="N83" s="207"/>
      <c r="O83" s="510"/>
      <c r="P83" s="387"/>
      <c r="Q83" s="387"/>
      <c r="R83" s="387"/>
      <c r="S83" s="387"/>
      <c r="T83" s="387"/>
      <c r="U83" s="387"/>
      <c r="V83" s="387"/>
      <c r="W83" s="387"/>
      <c r="X83" s="387"/>
      <c r="Y83" s="387"/>
      <c r="Z83" s="387"/>
      <c r="AA83" s="387"/>
      <c r="AB83" s="387"/>
      <c r="AC83" s="387"/>
    </row>
    <row r="84" spans="2:29" ht="12" customHeight="1" x14ac:dyDescent="0.25">
      <c r="B84" s="500"/>
      <c r="C84" s="501"/>
      <c r="D84" s="502"/>
      <c r="E84" s="503"/>
      <c r="F84" s="504"/>
      <c r="G84" s="502"/>
      <c r="H84" s="502"/>
      <c r="I84" s="505"/>
      <c r="J84" s="502"/>
      <c r="K84" s="506"/>
      <c r="L84" s="507"/>
      <c r="M84" s="511"/>
      <c r="N84" s="207"/>
      <c r="O84" s="512"/>
      <c r="P84" s="387"/>
      <c r="Q84" s="387"/>
      <c r="R84" s="387"/>
      <c r="S84" s="387"/>
      <c r="T84" s="387"/>
      <c r="U84" s="387"/>
      <c r="V84" s="387"/>
      <c r="W84" s="387"/>
      <c r="X84" s="387"/>
      <c r="Y84" s="387"/>
      <c r="Z84" s="387"/>
      <c r="AA84" s="387"/>
      <c r="AB84" s="387"/>
      <c r="AC84" s="387"/>
    </row>
    <row r="85" spans="2:29" ht="12" customHeight="1" x14ac:dyDescent="0.25">
      <c r="B85" s="500"/>
      <c r="C85" s="501"/>
      <c r="D85" s="502"/>
      <c r="E85" s="503"/>
      <c r="F85" s="504"/>
      <c r="G85" s="502"/>
      <c r="H85" s="502"/>
      <c r="I85" s="505"/>
      <c r="J85" s="502"/>
      <c r="K85" s="506"/>
      <c r="L85" s="509"/>
      <c r="M85" s="511"/>
      <c r="N85" s="207"/>
      <c r="O85" s="512"/>
      <c r="P85" s="387"/>
      <c r="Q85" s="387"/>
      <c r="R85" s="387"/>
      <c r="S85" s="387"/>
      <c r="T85" s="387"/>
      <c r="U85" s="387"/>
      <c r="V85" s="387"/>
      <c r="W85" s="387"/>
      <c r="X85" s="387"/>
      <c r="Y85" s="387"/>
      <c r="Z85" s="387"/>
      <c r="AA85" s="387"/>
      <c r="AB85" s="387"/>
      <c r="AC85" s="387"/>
    </row>
    <row r="86" spans="2:29" ht="12" customHeight="1" x14ac:dyDescent="0.15">
      <c r="B86" s="500"/>
      <c r="C86" s="501"/>
      <c r="D86" s="502"/>
      <c r="E86" s="503"/>
      <c r="F86" s="504"/>
      <c r="G86" s="502"/>
      <c r="H86" s="502"/>
      <c r="I86" s="505"/>
      <c r="J86" s="502"/>
      <c r="K86" s="506"/>
      <c r="L86" s="509"/>
      <c r="M86" s="511"/>
      <c r="N86" s="207"/>
      <c r="O86" s="512"/>
    </row>
    <row r="87" spans="2:29" ht="12" customHeight="1" x14ac:dyDescent="0.15">
      <c r="B87" s="500"/>
      <c r="C87" s="501"/>
      <c r="D87" s="502"/>
      <c r="E87" s="503"/>
      <c r="F87" s="504"/>
      <c r="G87" s="502"/>
      <c r="H87" s="502"/>
      <c r="I87" s="505"/>
      <c r="J87" s="502"/>
      <c r="K87" s="506"/>
      <c r="L87" s="509"/>
      <c r="M87" s="511"/>
      <c r="N87" s="207"/>
      <c r="O87" s="512"/>
    </row>
    <row r="88" spans="2:29" ht="12" customHeight="1" x14ac:dyDescent="0.15">
      <c r="B88" s="500"/>
      <c r="C88" s="501"/>
      <c r="D88" s="502"/>
      <c r="E88" s="503"/>
      <c r="F88" s="504"/>
      <c r="G88" s="502"/>
      <c r="H88" s="502"/>
      <c r="I88" s="505"/>
      <c r="J88" s="502"/>
      <c r="K88" s="506"/>
      <c r="L88" s="509"/>
      <c r="M88" s="511"/>
      <c r="N88" s="207"/>
      <c r="O88" s="512"/>
    </row>
    <row r="89" spans="2:29" ht="12" customHeight="1" x14ac:dyDescent="0.15">
      <c r="B89" s="500"/>
      <c r="C89" s="501"/>
      <c r="D89" s="502"/>
      <c r="E89" s="503"/>
      <c r="F89" s="504"/>
      <c r="G89" s="502"/>
      <c r="H89" s="502"/>
      <c r="I89" s="505"/>
      <c r="J89" s="502"/>
      <c r="K89" s="506"/>
      <c r="L89" s="509"/>
      <c r="M89" s="511"/>
      <c r="N89" s="207"/>
      <c r="O89" s="512"/>
    </row>
    <row r="90" spans="2:29" ht="12" customHeight="1" x14ac:dyDescent="0.15">
      <c r="B90" s="500"/>
      <c r="C90" s="501"/>
      <c r="D90" s="502"/>
      <c r="E90" s="503"/>
      <c r="F90" s="504"/>
      <c r="G90" s="502"/>
      <c r="H90" s="502"/>
      <c r="I90" s="505"/>
      <c r="J90" s="502"/>
      <c r="K90" s="506"/>
      <c r="L90" s="509"/>
      <c r="M90" s="511"/>
      <c r="N90" s="207"/>
      <c r="O90" s="512"/>
    </row>
    <row r="91" spans="2:29" ht="12" customHeight="1" x14ac:dyDescent="0.15">
      <c r="B91" s="500"/>
      <c r="C91" s="501"/>
      <c r="D91" s="502"/>
      <c r="E91" s="503"/>
      <c r="F91" s="504"/>
      <c r="G91" s="502"/>
      <c r="H91" s="502"/>
      <c r="I91" s="505"/>
      <c r="J91" s="502"/>
      <c r="K91" s="506"/>
      <c r="L91" s="509"/>
      <c r="M91" s="511"/>
      <c r="N91" s="207"/>
      <c r="O91" s="512"/>
    </row>
    <row r="92" spans="2:29" ht="12" customHeight="1" x14ac:dyDescent="0.15">
      <c r="B92" s="513"/>
      <c r="C92" s="501"/>
      <c r="D92" s="502"/>
      <c r="E92" s="503"/>
      <c r="F92" s="504"/>
      <c r="G92" s="502"/>
      <c r="H92" s="502"/>
      <c r="I92" s="505"/>
      <c r="J92" s="502"/>
      <c r="K92" s="506"/>
      <c r="L92" s="509"/>
      <c r="M92" s="511"/>
      <c r="N92" s="207"/>
      <c r="O92" s="512"/>
    </row>
    <row r="93" spans="2:29" ht="12" customHeight="1" x14ac:dyDescent="0.15">
      <c r="B93" s="500"/>
      <c r="C93" s="501"/>
      <c r="D93" s="502"/>
      <c r="E93" s="503"/>
      <c r="F93" s="504"/>
      <c r="G93" s="514"/>
      <c r="H93" s="514"/>
      <c r="I93" s="514"/>
      <c r="J93" s="502"/>
      <c r="K93" s="506"/>
      <c r="L93" s="509"/>
      <c r="M93" s="511"/>
      <c r="N93" s="207"/>
      <c r="O93" s="512"/>
    </row>
    <row r="94" spans="2:29" ht="12" customHeight="1" x14ac:dyDescent="0.15">
      <c r="B94" s="500"/>
      <c r="C94" s="501"/>
      <c r="D94" s="502"/>
      <c r="E94" s="503"/>
      <c r="F94" s="504"/>
      <c r="G94" s="502"/>
      <c r="H94" s="502"/>
      <c r="I94" s="505"/>
      <c r="J94" s="502"/>
      <c r="K94" s="506"/>
      <c r="L94" s="509"/>
      <c r="M94" s="511"/>
      <c r="N94" s="207"/>
      <c r="O94" s="512"/>
    </row>
    <row r="95" spans="2:29" ht="12" customHeight="1" x14ac:dyDescent="0.15">
      <c r="B95" s="500"/>
      <c r="C95" s="501"/>
      <c r="D95" s="502"/>
      <c r="E95" s="503"/>
      <c r="F95" s="504"/>
      <c r="G95" s="502"/>
      <c r="H95" s="502"/>
      <c r="I95" s="505"/>
      <c r="J95" s="502"/>
      <c r="K95" s="506"/>
      <c r="L95" s="509"/>
      <c r="M95" s="511"/>
      <c r="N95" s="207"/>
      <c r="O95" s="512"/>
    </row>
    <row r="96" spans="2:29" ht="12" customHeight="1" x14ac:dyDescent="0.15">
      <c r="B96" s="500"/>
      <c r="C96" s="501"/>
      <c r="D96" s="502"/>
      <c r="E96" s="503"/>
      <c r="F96" s="504"/>
      <c r="G96" s="502"/>
      <c r="H96" s="502"/>
      <c r="I96" s="505"/>
      <c r="J96" s="502"/>
      <c r="K96" s="506"/>
      <c r="L96" s="509"/>
      <c r="M96" s="511"/>
      <c r="N96" s="207"/>
      <c r="O96" s="512"/>
    </row>
    <row r="97" spans="2:15" ht="12" customHeight="1" x14ac:dyDescent="0.15">
      <c r="B97" s="500"/>
      <c r="C97" s="501"/>
      <c r="D97" s="502"/>
      <c r="E97" s="503"/>
      <c r="F97" s="504"/>
      <c r="G97" s="502"/>
      <c r="H97" s="502"/>
      <c r="I97" s="505"/>
      <c r="J97" s="502"/>
      <c r="K97" s="506"/>
      <c r="L97" s="509"/>
      <c r="M97" s="511"/>
      <c r="N97" s="207"/>
      <c r="O97" s="512"/>
    </row>
    <row r="98" spans="2:15" ht="12" customHeight="1" x14ac:dyDescent="0.15">
      <c r="B98" s="500"/>
      <c r="C98" s="501"/>
      <c r="D98" s="502"/>
      <c r="E98" s="503"/>
      <c r="F98" s="504"/>
      <c r="G98" s="502"/>
      <c r="H98" s="502"/>
      <c r="I98" s="505"/>
      <c r="J98" s="502"/>
      <c r="K98" s="506"/>
      <c r="L98" s="509"/>
      <c r="M98" s="511"/>
      <c r="N98" s="207"/>
      <c r="O98" s="512"/>
    </row>
    <row r="99" spans="2:15" ht="12" customHeight="1" x14ac:dyDescent="0.15">
      <c r="B99" s="513"/>
      <c r="C99" s="501"/>
      <c r="D99" s="502"/>
      <c r="E99" s="503"/>
      <c r="F99" s="504"/>
      <c r="G99" s="502"/>
      <c r="H99" s="502"/>
      <c r="I99" s="505"/>
      <c r="J99" s="502"/>
      <c r="K99" s="506"/>
      <c r="L99" s="509"/>
      <c r="M99" s="511"/>
      <c r="N99" s="207"/>
      <c r="O99" s="512"/>
    </row>
    <row r="100" spans="2:15" ht="12" customHeight="1" x14ac:dyDescent="0.15">
      <c r="B100" s="500"/>
      <c r="C100" s="501"/>
      <c r="D100" s="502"/>
      <c r="E100" s="503"/>
      <c r="F100" s="504"/>
      <c r="G100" s="502"/>
      <c r="H100" s="502"/>
      <c r="I100" s="505"/>
      <c r="J100" s="502"/>
      <c r="K100" s="506"/>
      <c r="L100" s="509"/>
      <c r="M100" s="511"/>
      <c r="N100" s="207"/>
      <c r="O100" s="512"/>
    </row>
    <row r="101" spans="2:15" ht="12" customHeight="1" x14ac:dyDescent="0.15">
      <c r="B101" s="500"/>
      <c r="C101" s="501"/>
      <c r="D101" s="502"/>
      <c r="E101" s="503"/>
      <c r="F101" s="504"/>
      <c r="G101" s="502"/>
      <c r="H101" s="502"/>
      <c r="I101" s="505"/>
      <c r="J101" s="502"/>
      <c r="K101" s="506"/>
      <c r="L101" s="509"/>
      <c r="M101" s="511"/>
      <c r="N101" s="207"/>
      <c r="O101" s="512"/>
    </row>
    <row r="102" spans="2:15" ht="12" customHeight="1" x14ac:dyDescent="0.15">
      <c r="B102" s="500"/>
      <c r="C102" s="501"/>
      <c r="D102" s="502"/>
      <c r="E102" s="503"/>
      <c r="F102" s="504"/>
      <c r="G102" s="502"/>
      <c r="H102" s="502"/>
      <c r="I102" s="505"/>
      <c r="J102" s="502"/>
      <c r="K102" s="506"/>
      <c r="L102" s="509"/>
      <c r="M102" s="511"/>
      <c r="N102" s="207"/>
      <c r="O102" s="512"/>
    </row>
    <row r="103" spans="2:15" ht="12" customHeight="1" x14ac:dyDescent="0.15">
      <c r="B103" s="500"/>
      <c r="C103" s="501"/>
      <c r="D103" s="502"/>
      <c r="E103" s="503"/>
      <c r="F103" s="504"/>
      <c r="G103" s="502"/>
      <c r="H103" s="502"/>
      <c r="I103" s="505"/>
      <c r="J103" s="502"/>
      <c r="K103" s="506"/>
      <c r="L103" s="509"/>
      <c r="M103" s="511"/>
      <c r="N103" s="207"/>
      <c r="O103" s="512"/>
    </row>
    <row r="104" spans="2:15" ht="12" customHeight="1" x14ac:dyDescent="0.15">
      <c r="B104" s="500"/>
      <c r="C104" s="501"/>
      <c r="D104" s="502"/>
      <c r="E104" s="503"/>
      <c r="F104" s="504"/>
      <c r="G104" s="502"/>
      <c r="H104" s="502"/>
      <c r="I104" s="505"/>
      <c r="J104" s="502"/>
      <c r="K104" s="506"/>
      <c r="L104" s="509"/>
      <c r="M104" s="511"/>
      <c r="N104" s="207"/>
      <c r="O104" s="512"/>
    </row>
    <row r="105" spans="2:15" ht="12" customHeight="1" x14ac:dyDescent="0.15">
      <c r="B105" s="500"/>
      <c r="C105" s="501"/>
      <c r="D105" s="502"/>
      <c r="E105" s="503"/>
      <c r="F105" s="504"/>
      <c r="G105" s="502"/>
      <c r="H105" s="502"/>
      <c r="I105" s="505"/>
      <c r="J105" s="502"/>
      <c r="K105" s="506"/>
      <c r="L105" s="509"/>
      <c r="M105" s="511"/>
      <c r="N105" s="207"/>
      <c r="O105" s="512"/>
    </row>
    <row r="106" spans="2:15" ht="12" customHeight="1" x14ac:dyDescent="0.15">
      <c r="B106" s="500"/>
      <c r="C106" s="501"/>
      <c r="D106" s="502"/>
      <c r="E106" s="503"/>
      <c r="F106" s="504"/>
      <c r="G106" s="502"/>
      <c r="H106" s="502"/>
      <c r="I106" s="505"/>
      <c r="J106" s="502"/>
      <c r="K106" s="506"/>
      <c r="L106" s="509"/>
      <c r="M106" s="511"/>
      <c r="N106" s="207"/>
      <c r="O106" s="512"/>
    </row>
    <row r="107" spans="2:15" ht="12" customHeight="1" x14ac:dyDescent="0.25">
      <c r="B107" s="500"/>
      <c r="C107" s="501"/>
      <c r="D107" s="502"/>
      <c r="E107" s="503"/>
      <c r="F107" s="504"/>
      <c r="G107" s="502"/>
      <c r="H107" s="502"/>
      <c r="I107" s="505"/>
      <c r="J107" s="502"/>
      <c r="K107" s="506"/>
      <c r="L107" s="509"/>
      <c r="M107" s="216"/>
      <c r="N107" s="207"/>
      <c r="O107" s="508"/>
    </row>
    <row r="108" spans="2:15" ht="12" customHeight="1" x14ac:dyDescent="0.25">
      <c r="B108" s="500"/>
      <c r="C108" s="501"/>
      <c r="D108" s="502"/>
      <c r="E108" s="503"/>
      <c r="F108" s="504"/>
      <c r="G108" s="502"/>
      <c r="H108" s="502"/>
      <c r="I108" s="505"/>
      <c r="J108" s="502"/>
      <c r="K108" s="506"/>
      <c r="L108" s="509"/>
      <c r="M108" s="216"/>
      <c r="N108" s="207"/>
      <c r="O108" s="508"/>
    </row>
    <row r="109" spans="2:15" ht="12" customHeight="1" x14ac:dyDescent="0.25">
      <c r="B109" s="500"/>
      <c r="C109" s="501"/>
      <c r="D109" s="502"/>
      <c r="E109" s="503"/>
      <c r="F109" s="504"/>
      <c r="G109" s="502"/>
      <c r="H109" s="502"/>
      <c r="I109" s="505"/>
      <c r="J109" s="502"/>
      <c r="K109" s="506"/>
      <c r="L109" s="509"/>
      <c r="M109" s="216"/>
      <c r="N109" s="207"/>
      <c r="O109" s="508"/>
    </row>
    <row r="110" spans="2:15" ht="12" customHeight="1" x14ac:dyDescent="0.25">
      <c r="B110" s="500"/>
      <c r="C110" s="501"/>
      <c r="D110" s="502"/>
      <c r="E110" s="503"/>
      <c r="F110" s="504"/>
      <c r="G110" s="502"/>
      <c r="H110" s="502"/>
      <c r="I110" s="505"/>
      <c r="J110" s="502"/>
      <c r="K110" s="506"/>
      <c r="L110" s="509"/>
      <c r="M110" s="216"/>
      <c r="N110" s="207"/>
      <c r="O110" s="508"/>
    </row>
    <row r="111" spans="2:15" ht="12" customHeight="1" x14ac:dyDescent="0.25">
      <c r="B111" s="500"/>
      <c r="C111" s="501"/>
      <c r="D111" s="502"/>
      <c r="E111" s="503"/>
      <c r="F111" s="504"/>
      <c r="G111" s="502"/>
      <c r="H111" s="502"/>
      <c r="I111" s="505"/>
      <c r="J111" s="502"/>
      <c r="K111" s="506"/>
      <c r="L111" s="509"/>
      <c r="M111" s="216"/>
      <c r="N111" s="207"/>
      <c r="O111" s="508"/>
    </row>
    <row r="112" spans="2:15" ht="12" customHeight="1" x14ac:dyDescent="0.25">
      <c r="B112" s="500"/>
      <c r="C112" s="501"/>
      <c r="D112" s="502"/>
      <c r="E112" s="503"/>
      <c r="F112" s="504"/>
      <c r="G112" s="502"/>
      <c r="H112" s="502"/>
      <c r="I112" s="505"/>
      <c r="J112" s="502"/>
      <c r="K112" s="506"/>
      <c r="L112" s="509"/>
      <c r="M112" s="216"/>
      <c r="N112" s="207"/>
      <c r="O112" s="508"/>
    </row>
    <row r="113" spans="2:15" ht="12" customHeight="1" x14ac:dyDescent="0.25">
      <c r="B113" s="500"/>
      <c r="C113" s="501"/>
      <c r="D113" s="502"/>
      <c r="E113" s="503"/>
      <c r="F113" s="504"/>
      <c r="G113" s="502"/>
      <c r="H113" s="502"/>
      <c r="I113" s="505"/>
      <c r="J113" s="502"/>
      <c r="K113" s="506"/>
      <c r="L113" s="509"/>
      <c r="M113" s="216"/>
      <c r="N113" s="207"/>
      <c r="O113" s="508"/>
    </row>
    <row r="114" spans="2:15" ht="12" customHeight="1" x14ac:dyDescent="0.25">
      <c r="B114" s="513"/>
      <c r="C114" s="501"/>
      <c r="D114" s="502"/>
      <c r="E114" s="503"/>
      <c r="F114" s="504"/>
      <c r="G114" s="502"/>
      <c r="H114" s="502"/>
      <c r="I114" s="505"/>
      <c r="J114" s="502"/>
      <c r="K114" s="506"/>
      <c r="L114" s="509"/>
      <c r="M114" s="216"/>
      <c r="N114" s="207"/>
      <c r="O114" s="508"/>
    </row>
    <row r="115" spans="2:15" ht="12" customHeight="1" x14ac:dyDescent="0.25">
      <c r="B115" s="500"/>
      <c r="C115" s="501"/>
      <c r="D115" s="502"/>
      <c r="E115" s="503"/>
      <c r="F115" s="504"/>
      <c r="G115" s="502"/>
      <c r="H115" s="502"/>
      <c r="I115" s="505"/>
      <c r="J115" s="502"/>
      <c r="K115" s="506"/>
      <c r="L115" s="509"/>
      <c r="M115" s="216"/>
      <c r="N115" s="207"/>
      <c r="O115" s="207"/>
    </row>
    <row r="116" spans="2:15" ht="12" customHeight="1" x14ac:dyDescent="0.25">
      <c r="B116" s="500"/>
      <c r="C116" s="501"/>
      <c r="D116" s="502"/>
      <c r="E116" s="503"/>
      <c r="F116" s="504"/>
      <c r="G116" s="502"/>
      <c r="H116" s="505"/>
      <c r="I116" s="505"/>
      <c r="J116" s="502"/>
      <c r="K116" s="506"/>
      <c r="L116" s="509"/>
      <c r="M116" s="216"/>
      <c r="N116" s="207"/>
      <c r="O116" s="515"/>
    </row>
    <row r="117" spans="2:15" ht="12" customHeight="1" x14ac:dyDescent="0.25">
      <c r="B117" s="500"/>
      <c r="C117" s="501"/>
      <c r="D117" s="502"/>
      <c r="E117" s="503"/>
      <c r="F117" s="504"/>
      <c r="G117" s="502"/>
      <c r="H117" s="505"/>
      <c r="I117" s="505"/>
      <c r="J117" s="502"/>
      <c r="K117" s="506"/>
      <c r="L117" s="509"/>
      <c r="M117" s="216"/>
      <c r="N117" s="207"/>
      <c r="O117" s="515"/>
    </row>
    <row r="118" spans="2:15" ht="12" customHeight="1" x14ac:dyDescent="0.25">
      <c r="B118" s="500"/>
      <c r="C118" s="501"/>
      <c r="D118" s="502"/>
      <c r="E118" s="503"/>
      <c r="F118" s="504"/>
      <c r="G118" s="502"/>
      <c r="H118" s="505"/>
      <c r="I118" s="505"/>
      <c r="J118" s="502"/>
      <c r="K118" s="506"/>
      <c r="L118" s="509"/>
      <c r="M118" s="216"/>
      <c r="N118" s="207"/>
      <c r="O118" s="515"/>
    </row>
    <row r="119" spans="2:15" ht="12" customHeight="1" x14ac:dyDescent="0.25">
      <c r="B119" s="500"/>
      <c r="C119" s="501"/>
      <c r="D119" s="502"/>
      <c r="E119" s="503"/>
      <c r="F119" s="504"/>
      <c r="G119" s="502"/>
      <c r="H119" s="505"/>
      <c r="I119" s="505"/>
      <c r="J119" s="502"/>
      <c r="K119" s="506"/>
      <c r="L119" s="509"/>
      <c r="M119" s="216"/>
      <c r="N119" s="207"/>
      <c r="O119" s="515"/>
    </row>
    <row r="120" spans="2:15" ht="12" customHeight="1" x14ac:dyDescent="0.25">
      <c r="B120" s="500"/>
      <c r="C120" s="501"/>
      <c r="D120" s="502"/>
      <c r="E120" s="503"/>
      <c r="F120" s="504"/>
      <c r="G120" s="502"/>
      <c r="H120" s="505"/>
      <c r="I120" s="505"/>
      <c r="J120" s="502"/>
      <c r="K120" s="506"/>
      <c r="L120" s="509"/>
      <c r="M120" s="216"/>
      <c r="N120" s="207"/>
      <c r="O120" s="515"/>
    </row>
    <row r="121" spans="2:15" ht="12" customHeight="1" x14ac:dyDescent="0.25">
      <c r="B121" s="513"/>
      <c r="C121" s="501"/>
      <c r="D121" s="502"/>
      <c r="E121" s="503"/>
      <c r="F121" s="504"/>
      <c r="G121" s="502"/>
      <c r="H121" s="505"/>
      <c r="I121" s="505"/>
      <c r="J121" s="502"/>
      <c r="K121" s="506"/>
      <c r="L121" s="509"/>
      <c r="M121" s="216"/>
      <c r="N121" s="207"/>
      <c r="O121" s="515"/>
    </row>
    <row r="122" spans="2:15" ht="12" customHeight="1" x14ac:dyDescent="0.25">
      <c r="B122" s="513"/>
      <c r="C122" s="501"/>
      <c r="D122" s="502"/>
      <c r="E122" s="503"/>
      <c r="F122" s="504"/>
      <c r="G122" s="502"/>
      <c r="H122" s="505"/>
      <c r="I122" s="505"/>
      <c r="J122" s="502"/>
      <c r="K122" s="506"/>
      <c r="L122" s="509"/>
      <c r="M122" s="216"/>
      <c r="N122" s="207"/>
      <c r="O122" s="515"/>
    </row>
    <row r="123" spans="2:15" ht="12" customHeight="1" x14ac:dyDescent="0.25">
      <c r="B123" s="513"/>
      <c r="C123" s="501"/>
      <c r="D123" s="502"/>
      <c r="E123" s="503"/>
      <c r="F123" s="504"/>
      <c r="G123" s="502"/>
      <c r="H123" s="516"/>
      <c r="I123" s="516"/>
      <c r="J123" s="502"/>
      <c r="K123" s="506"/>
      <c r="L123" s="509"/>
      <c r="M123" s="216"/>
      <c r="N123" s="207"/>
      <c r="O123" s="515"/>
    </row>
    <row r="124" spans="2:15" ht="12" customHeight="1" x14ac:dyDescent="0.25">
      <c r="B124" s="513"/>
      <c r="C124" s="501"/>
      <c r="D124" s="502"/>
      <c r="E124" s="503"/>
      <c r="F124" s="517"/>
      <c r="G124" s="502"/>
      <c r="H124" s="516"/>
      <c r="I124" s="516"/>
      <c r="J124" s="502"/>
      <c r="K124" s="518"/>
      <c r="L124" s="509"/>
      <c r="M124" s="216"/>
    </row>
    <row r="125" spans="2:15" ht="12" customHeight="1" x14ac:dyDescent="0.25">
      <c r="B125" s="500"/>
      <c r="C125" s="501"/>
      <c r="D125" s="502"/>
      <c r="E125" s="503"/>
      <c r="F125" s="517"/>
      <c r="G125" s="502"/>
      <c r="H125" s="505"/>
      <c r="I125" s="505"/>
      <c r="J125" s="502"/>
      <c r="K125" s="518"/>
      <c r="L125" s="507"/>
      <c r="M125" s="216"/>
    </row>
    <row r="126" spans="2:15" ht="12" customHeight="1" x14ac:dyDescent="0.25">
      <c r="B126" s="500"/>
      <c r="C126" s="501"/>
      <c r="D126" s="502"/>
      <c r="E126" s="503"/>
      <c r="F126" s="517"/>
      <c r="G126" s="502">
        <v>0</v>
      </c>
      <c r="H126" s="505"/>
      <c r="I126" s="505"/>
      <c r="J126" s="502">
        <f>G126+H126-I126</f>
        <v>0</v>
      </c>
      <c r="K126" s="518">
        <f>F126*I126</f>
        <v>0</v>
      </c>
      <c r="L126" s="507">
        <f>F126*J126</f>
        <v>0</v>
      </c>
      <c r="M126" s="216"/>
    </row>
    <row r="127" spans="2:15" ht="12" customHeight="1" x14ac:dyDescent="0.25">
      <c r="B127" s="500"/>
      <c r="C127" s="501"/>
      <c r="D127" s="501"/>
      <c r="E127" s="519"/>
      <c r="F127" s="520"/>
      <c r="G127" s="502">
        <v>0</v>
      </c>
      <c r="H127" s="505"/>
      <c r="I127" s="505"/>
      <c r="J127" s="502">
        <f>G127+H127-I127</f>
        <v>0</v>
      </c>
      <c r="K127" s="518">
        <f>F127*I127</f>
        <v>0</v>
      </c>
      <c r="L127" s="507">
        <f>F127*J127</f>
        <v>0</v>
      </c>
      <c r="M127" s="216"/>
    </row>
    <row r="128" spans="2:15" ht="12" customHeight="1" x14ac:dyDescent="0.25">
      <c r="B128" s="500"/>
      <c r="C128" s="501"/>
      <c r="D128" s="501"/>
      <c r="E128" s="519"/>
      <c r="F128" s="521"/>
      <c r="G128" s="522">
        <v>0</v>
      </c>
      <c r="H128" s="523"/>
      <c r="I128" s="523"/>
      <c r="J128" s="522">
        <f>G128+H128-I128</f>
        <v>0</v>
      </c>
      <c r="K128" s="524">
        <f>F128*I128</f>
        <v>0</v>
      </c>
      <c r="L128" s="525">
        <f>F128*J128</f>
        <v>0</v>
      </c>
      <c r="M128" s="216"/>
    </row>
    <row r="129" spans="2:13" ht="12" customHeight="1" thickBot="1" x14ac:dyDescent="0.3">
      <c r="B129" s="217"/>
      <c r="C129" s="218"/>
      <c r="D129" s="219"/>
      <c r="E129" s="220"/>
      <c r="F129" s="221"/>
      <c r="G129" s="219"/>
      <c r="H129" s="222"/>
      <c r="I129" s="222"/>
      <c r="J129" s="219"/>
      <c r="K129" s="223"/>
      <c r="L129" s="224"/>
      <c r="M129" s="216"/>
    </row>
    <row r="130" spans="2:13" ht="12" customHeight="1" x14ac:dyDescent="0.25">
      <c r="B130" s="226" t="s">
        <v>157</v>
      </c>
      <c r="C130" s="227"/>
      <c r="D130" s="227"/>
      <c r="E130" s="228"/>
      <c r="F130" s="229" t="s">
        <v>165</v>
      </c>
      <c r="G130" s="386" t="s">
        <v>166</v>
      </c>
      <c r="H130" s="230" t="s">
        <v>124</v>
      </c>
      <c r="I130" s="231"/>
      <c r="J130" s="231"/>
      <c r="K130" s="232" t="s">
        <v>113</v>
      </c>
      <c r="L130" s="526">
        <f>SUM(K78:K129)</f>
        <v>0</v>
      </c>
      <c r="M130" s="216"/>
    </row>
    <row r="131" spans="2:13" ht="12" customHeight="1" x14ac:dyDescent="0.25">
      <c r="B131" s="233"/>
      <c r="C131" s="234"/>
      <c r="D131" s="235"/>
      <c r="E131" s="236"/>
      <c r="F131" s="237"/>
      <c r="G131" s="527"/>
      <c r="H131" s="166" t="s">
        <v>125</v>
      </c>
      <c r="I131" s="238"/>
      <c r="J131" s="238"/>
      <c r="K131" s="239"/>
      <c r="L131" s="509"/>
      <c r="M131" s="216"/>
    </row>
    <row r="132" spans="2:13" ht="12" customHeight="1" x14ac:dyDescent="0.25">
      <c r="B132" s="233"/>
      <c r="C132" s="234"/>
      <c r="D132" s="240"/>
      <c r="E132" s="236"/>
      <c r="F132" s="237"/>
      <c r="G132" s="527"/>
      <c r="H132" s="166" t="s">
        <v>126</v>
      </c>
      <c r="I132" s="238"/>
      <c r="J132" s="238"/>
      <c r="K132" s="241"/>
      <c r="L132" s="509"/>
      <c r="M132" s="216"/>
    </row>
    <row r="133" spans="2:13" ht="12" customHeight="1" thickBot="1" x14ac:dyDescent="0.3">
      <c r="B133" s="233"/>
      <c r="C133" s="234"/>
      <c r="D133" s="240"/>
      <c r="E133" s="236"/>
      <c r="F133" s="237"/>
      <c r="G133" s="527"/>
      <c r="H133" s="217" t="s">
        <v>127</v>
      </c>
      <c r="I133" s="242"/>
      <c r="J133" s="242"/>
      <c r="K133" s="243"/>
      <c r="L133" s="528">
        <f>SUM(L79:L129)</f>
        <v>0</v>
      </c>
      <c r="M133" s="216"/>
    </row>
    <row r="134" spans="2:13" ht="12" customHeight="1" x14ac:dyDescent="0.25">
      <c r="B134" s="244"/>
      <c r="C134" s="234"/>
      <c r="D134" s="245"/>
      <c r="E134" s="246"/>
      <c r="F134" s="247"/>
      <c r="G134" s="529"/>
      <c r="H134" s="215" t="s">
        <v>0</v>
      </c>
      <c r="I134" s="248"/>
      <c r="J134" s="208"/>
      <c r="K134" s="208"/>
      <c r="L134" s="208"/>
      <c r="M134" s="249"/>
    </row>
    <row r="135" spans="2:13" ht="12" customHeight="1" thickBot="1" x14ac:dyDescent="0.3">
      <c r="B135" s="233"/>
      <c r="C135" s="234"/>
      <c r="D135" s="240"/>
      <c r="E135" s="236"/>
      <c r="F135" s="237"/>
      <c r="G135" s="527"/>
      <c r="H135" s="250" t="s">
        <v>83</v>
      </c>
      <c r="I135" s="251"/>
      <c r="J135" s="252"/>
      <c r="K135" s="253"/>
      <c r="L135" s="253"/>
      <c r="M135" s="254"/>
    </row>
    <row r="136" spans="2:13" ht="12" customHeight="1" x14ac:dyDescent="0.15">
      <c r="B136" s="233"/>
      <c r="C136" s="234"/>
      <c r="D136" s="240"/>
      <c r="E136" s="236"/>
      <c r="F136" s="237"/>
      <c r="G136" s="527"/>
      <c r="H136" s="255" t="s">
        <v>128</v>
      </c>
      <c r="I136" s="256"/>
      <c r="J136" s="257"/>
      <c r="K136" s="257"/>
      <c r="L136" s="257"/>
      <c r="M136" s="258"/>
    </row>
    <row r="137" spans="2:13" ht="12" customHeight="1" x14ac:dyDescent="0.15">
      <c r="B137" s="233"/>
      <c r="C137" s="234"/>
      <c r="D137" s="240"/>
      <c r="E137" s="236"/>
      <c r="F137" s="237"/>
      <c r="G137" s="527"/>
      <c r="H137" s="259" t="s">
        <v>129</v>
      </c>
      <c r="I137" s="260"/>
      <c r="J137" s="257"/>
      <c r="K137" s="257"/>
      <c r="L137" s="257"/>
      <c r="M137" s="258"/>
    </row>
    <row r="138" spans="2:13" ht="12" customHeight="1" x14ac:dyDescent="0.15">
      <c r="B138" s="233"/>
      <c r="C138" s="234"/>
      <c r="D138" s="240"/>
      <c r="E138" s="236"/>
      <c r="F138" s="237"/>
      <c r="G138" s="527"/>
      <c r="H138" s="259" t="s">
        <v>130</v>
      </c>
      <c r="I138" s="260"/>
      <c r="J138" s="257"/>
      <c r="K138" s="257"/>
      <c r="L138" s="257"/>
      <c r="M138" s="258"/>
    </row>
    <row r="139" spans="2:13" ht="12" customHeight="1" x14ac:dyDescent="0.15">
      <c r="B139" s="233"/>
      <c r="C139" s="234"/>
      <c r="D139" s="240"/>
      <c r="E139" s="236"/>
      <c r="F139" s="237"/>
      <c r="G139" s="527"/>
      <c r="H139" s="261"/>
      <c r="I139" s="262"/>
      <c r="J139" s="257"/>
      <c r="K139" s="257"/>
      <c r="L139" s="257"/>
      <c r="M139" s="258"/>
    </row>
    <row r="140" spans="2:13" ht="12" customHeight="1" x14ac:dyDescent="0.15">
      <c r="B140" s="233"/>
      <c r="C140" s="234"/>
      <c r="D140" s="240"/>
      <c r="E140" s="236"/>
      <c r="F140" s="237"/>
      <c r="G140" s="527"/>
      <c r="H140" s="261"/>
      <c r="I140" s="262"/>
      <c r="J140" s="257"/>
      <c r="K140" s="257"/>
      <c r="L140" s="257"/>
      <c r="M140" s="258"/>
    </row>
    <row r="141" spans="2:13" ht="12" customHeight="1" x14ac:dyDescent="0.15">
      <c r="B141" s="233"/>
      <c r="C141" s="234"/>
      <c r="D141" s="240"/>
      <c r="E141" s="236"/>
      <c r="F141" s="237"/>
      <c r="G141" s="527"/>
      <c r="H141" s="261" t="s">
        <v>350</v>
      </c>
      <c r="I141" s="379"/>
      <c r="J141" s="257"/>
      <c r="K141" s="257"/>
      <c r="L141" s="257"/>
      <c r="M141" s="258"/>
    </row>
    <row r="142" spans="2:13" ht="12" customHeight="1" x14ac:dyDescent="0.15">
      <c r="B142" s="233"/>
      <c r="C142" s="234"/>
      <c r="D142" s="240"/>
      <c r="E142" s="236"/>
      <c r="F142" s="237"/>
      <c r="G142" s="530"/>
      <c r="H142" s="263" t="s">
        <v>131</v>
      </c>
      <c r="I142" s="380"/>
      <c r="J142" s="257"/>
      <c r="K142" s="257"/>
      <c r="L142" s="257"/>
      <c r="M142" s="258"/>
    </row>
    <row r="143" spans="2:13" ht="12" customHeight="1" thickBot="1" x14ac:dyDescent="0.2">
      <c r="B143" s="264"/>
      <c r="C143" s="265"/>
      <c r="D143" s="265"/>
      <c r="E143" s="266"/>
      <c r="F143" s="267"/>
      <c r="G143" s="531"/>
      <c r="H143" s="259" t="s">
        <v>133</v>
      </c>
      <c r="I143" s="381"/>
      <c r="J143" s="257"/>
      <c r="K143" s="257"/>
      <c r="L143" s="257"/>
      <c r="M143" s="258"/>
    </row>
    <row r="144" spans="2:13" ht="12" customHeight="1" x14ac:dyDescent="0.15">
      <c r="B144" s="268"/>
      <c r="C144" s="269"/>
      <c r="D144" s="269"/>
      <c r="E144" s="269"/>
      <c r="F144" s="270"/>
      <c r="G144" s="271"/>
      <c r="H144" s="259" t="s">
        <v>351</v>
      </c>
      <c r="I144" s="382"/>
      <c r="J144" s="257"/>
      <c r="K144" s="257"/>
      <c r="L144" s="257"/>
      <c r="M144" s="258"/>
    </row>
    <row r="145" spans="2:15" ht="11.25" customHeight="1" x14ac:dyDescent="0.15">
      <c r="B145" s="268"/>
      <c r="C145" s="269"/>
      <c r="D145" s="269"/>
      <c r="E145" s="269"/>
      <c r="F145" s="270"/>
      <c r="G145" s="271"/>
      <c r="H145" s="259" t="s">
        <v>134</v>
      </c>
      <c r="I145" s="384"/>
      <c r="J145" s="257"/>
      <c r="K145" s="257"/>
      <c r="L145" s="257"/>
      <c r="M145" s="258"/>
    </row>
    <row r="146" spans="2:15" ht="15" customHeight="1" thickBot="1" x14ac:dyDescent="0.2">
      <c r="B146" s="272" t="s">
        <v>169</v>
      </c>
      <c r="C146" s="253"/>
      <c r="D146" s="253"/>
      <c r="E146" s="253"/>
      <c r="F146" s="253"/>
      <c r="G146" s="253"/>
      <c r="H146" s="273" t="s">
        <v>132</v>
      </c>
      <c r="I146" s="383">
        <f>I137+I138+I140+I142+I141+I143+I144+I145</f>
        <v>0</v>
      </c>
      <c r="J146" s="257"/>
      <c r="K146" s="257"/>
      <c r="L146" s="257"/>
      <c r="M146" s="258"/>
    </row>
    <row r="147" spans="2:15" ht="12" customHeight="1" x14ac:dyDescent="0.15">
      <c r="B147" s="274" t="s">
        <v>135</v>
      </c>
      <c r="C147" s="275" t="s">
        <v>0</v>
      </c>
      <c r="D147" s="276"/>
      <c r="E147" s="532"/>
      <c r="F147" s="277" t="s">
        <v>136</v>
      </c>
      <c r="G147" s="278"/>
      <c r="H147" s="279"/>
      <c r="I147" s="533"/>
      <c r="J147" s="257"/>
      <c r="K147" s="257"/>
      <c r="L147" s="257"/>
      <c r="M147" s="258"/>
    </row>
    <row r="148" spans="2:15" ht="12" customHeight="1" x14ac:dyDescent="0.15">
      <c r="B148" s="280" t="s">
        <v>137</v>
      </c>
      <c r="C148" s="281"/>
      <c r="D148" s="282"/>
      <c r="E148" s="534"/>
      <c r="F148" s="107" t="s">
        <v>82</v>
      </c>
      <c r="G148" s="283"/>
      <c r="H148" s="284"/>
      <c r="I148" s="535"/>
      <c r="J148" s="257"/>
      <c r="K148" s="257"/>
      <c r="L148" s="257"/>
      <c r="M148" s="258"/>
    </row>
    <row r="149" spans="2:15" ht="12" customHeight="1" x14ac:dyDescent="0.25">
      <c r="B149" s="280" t="s">
        <v>158</v>
      </c>
      <c r="C149" s="281"/>
      <c r="D149" s="282"/>
      <c r="E149" s="534"/>
      <c r="F149" s="107" t="s">
        <v>207</v>
      </c>
      <c r="G149" s="283"/>
      <c r="H149" s="284"/>
      <c r="I149" s="535"/>
      <c r="J149" s="257"/>
      <c r="K149" s="257"/>
      <c r="L149" s="257"/>
      <c r="M149" s="536"/>
    </row>
    <row r="150" spans="2:15" ht="12" customHeight="1" x14ac:dyDescent="0.25">
      <c r="B150" s="280" t="s">
        <v>150</v>
      </c>
      <c r="C150" s="281"/>
      <c r="D150" s="282"/>
      <c r="E150" s="537"/>
      <c r="F150" s="107" t="s">
        <v>143</v>
      </c>
      <c r="G150" s="283"/>
      <c r="H150" s="284"/>
      <c r="I150" s="535"/>
      <c r="J150" s="257"/>
      <c r="K150" s="257"/>
      <c r="L150" s="257"/>
      <c r="M150" s="387"/>
    </row>
    <row r="151" spans="2:15" ht="12" customHeight="1" x14ac:dyDescent="0.25">
      <c r="B151" s="280" t="s">
        <v>138</v>
      </c>
      <c r="C151" s="281"/>
      <c r="D151" s="282"/>
      <c r="E151" s="538"/>
      <c r="F151" s="107" t="s">
        <v>142</v>
      </c>
      <c r="G151" s="283"/>
      <c r="H151" s="284"/>
      <c r="I151" s="535"/>
      <c r="J151" s="257"/>
      <c r="K151" s="257"/>
      <c r="L151" s="257"/>
      <c r="M151" s="387"/>
      <c r="N151" s="387"/>
      <c r="O151" s="387"/>
    </row>
    <row r="152" spans="2:15" ht="12" customHeight="1" thickBot="1" x14ac:dyDescent="0.3">
      <c r="B152" s="285" t="s">
        <v>139</v>
      </c>
      <c r="C152" s="286"/>
      <c r="D152" s="287"/>
      <c r="E152" s="539"/>
      <c r="F152" s="288" t="s">
        <v>140</v>
      </c>
      <c r="G152" s="286"/>
      <c r="H152" s="289">
        <f>H147+H148-H149-H150-H151</f>
        <v>0</v>
      </c>
      <c r="I152" s="540"/>
      <c r="J152" s="257"/>
      <c r="K152" s="257"/>
      <c r="L152" s="257"/>
      <c r="M152" s="387"/>
      <c r="N152" s="387"/>
      <c r="O152" s="387"/>
    </row>
    <row r="153" spans="2:15" ht="12" customHeight="1" x14ac:dyDescent="0.25">
      <c r="B153" s="197"/>
      <c r="C153" s="197"/>
      <c r="D153" s="197"/>
      <c r="E153" s="197"/>
      <c r="F153" s="197"/>
      <c r="G153" s="197"/>
      <c r="H153" s="197"/>
      <c r="I153" s="297"/>
      <c r="J153" s="297"/>
      <c r="K153" s="536"/>
      <c r="L153" s="290"/>
      <c r="M153" s="387"/>
      <c r="N153" s="387"/>
      <c r="O153" s="387"/>
    </row>
    <row r="154" spans="2:15" ht="12" customHeight="1" x14ac:dyDescent="0.25">
      <c r="B154" s="291" t="s">
        <v>168</v>
      </c>
      <c r="C154" s="197"/>
      <c r="D154" s="541">
        <f>I152-E152</f>
        <v>0</v>
      </c>
      <c r="E154" s="385" t="s">
        <v>171</v>
      </c>
      <c r="F154" s="298">
        <f>D154*6.28</f>
        <v>0</v>
      </c>
      <c r="G154" s="299" t="s">
        <v>170</v>
      </c>
      <c r="M154" s="387"/>
      <c r="N154" s="387"/>
      <c r="O154" s="387"/>
    </row>
    <row r="155" spans="2:15" ht="12" customHeight="1" x14ac:dyDescent="0.25">
      <c r="B155" s="536"/>
      <c r="C155" s="536"/>
      <c r="D155" s="536"/>
      <c r="E155" s="290"/>
      <c r="F155" s="290"/>
      <c r="G155" s="290"/>
      <c r="M155" s="387"/>
      <c r="N155" s="387"/>
      <c r="O155" s="387"/>
    </row>
    <row r="156" spans="2:15" ht="12" customHeight="1" x14ac:dyDescent="0.25">
      <c r="B156" s="536"/>
      <c r="C156" s="536"/>
      <c r="D156" s="536"/>
      <c r="E156" s="536" t="s">
        <v>173</v>
      </c>
      <c r="F156" s="290"/>
      <c r="G156" s="290"/>
      <c r="M156" s="536"/>
      <c r="N156" s="197"/>
      <c r="O156" s="197"/>
    </row>
    <row r="157" spans="2:15" ht="12" customHeight="1" x14ac:dyDescent="0.25">
      <c r="B157" s="536"/>
      <c r="C157" s="536"/>
      <c r="D157" s="536"/>
      <c r="E157" s="536"/>
      <c r="F157" s="536"/>
      <c r="G157" s="536"/>
      <c r="H157" s="536"/>
      <c r="I157" s="536"/>
      <c r="J157" s="536"/>
      <c r="K157" s="290"/>
      <c r="L157" s="290"/>
      <c r="M157" s="536"/>
      <c r="N157" s="197"/>
      <c r="O157" s="197"/>
    </row>
    <row r="158" spans="2:15" ht="18" customHeight="1" thickBot="1" x14ac:dyDescent="0.3">
      <c r="B158" s="536"/>
      <c r="C158" s="536"/>
      <c r="D158" s="387"/>
      <c r="E158" s="387"/>
      <c r="F158" s="665" t="s">
        <v>181</v>
      </c>
      <c r="G158" s="665"/>
      <c r="H158" s="665"/>
      <c r="I158" s="665"/>
      <c r="J158" s="665"/>
      <c r="K158" s="665"/>
      <c r="L158" s="665"/>
      <c r="M158" s="536"/>
      <c r="N158" s="197"/>
      <c r="O158" s="197"/>
    </row>
    <row r="159" spans="2:15" ht="12" customHeight="1" thickBot="1" x14ac:dyDescent="0.3">
      <c r="B159" s="536"/>
      <c r="C159" s="536"/>
      <c r="D159" s="542"/>
      <c r="E159" s="543"/>
      <c r="F159" s="325" t="s">
        <v>182</v>
      </c>
      <c r="G159" s="325"/>
      <c r="H159" s="326"/>
      <c r="I159" s="335"/>
      <c r="J159" s="666" t="s">
        <v>183</v>
      </c>
      <c r="K159" s="666"/>
      <c r="L159" s="666"/>
      <c r="M159" s="544"/>
      <c r="N159" s="354"/>
      <c r="O159" s="197"/>
    </row>
    <row r="160" spans="2:15" ht="12" customHeight="1" x14ac:dyDescent="0.25">
      <c r="B160" s="536"/>
      <c r="C160" s="536"/>
      <c r="D160" s="545"/>
      <c r="E160" s="546"/>
      <c r="F160" s="305" t="s">
        <v>184</v>
      </c>
      <c r="G160" s="547"/>
      <c r="H160" s="306" t="s">
        <v>185</v>
      </c>
      <c r="I160" s="332"/>
      <c r="J160" s="321" t="s">
        <v>200</v>
      </c>
      <c r="K160" s="548">
        <f>IF(G163&gt;G162,(G164/100)*(100*((G163-G162)/(G162-G161))),0)</f>
        <v>0</v>
      </c>
      <c r="L160" s="355" t="s">
        <v>186</v>
      </c>
      <c r="M160" s="549">
        <f>storage/6.2879</f>
        <v>0</v>
      </c>
      <c r="N160" s="353" t="s">
        <v>205</v>
      </c>
      <c r="O160" s="197"/>
    </row>
    <row r="161" spans="2:15" ht="12" customHeight="1" thickBot="1" x14ac:dyDescent="0.3">
      <c r="B161" s="536"/>
      <c r="C161" s="536"/>
      <c r="D161" s="550"/>
      <c r="E161" s="551"/>
      <c r="F161" s="307" t="s">
        <v>187</v>
      </c>
      <c r="G161" s="552"/>
      <c r="H161" s="308" t="s">
        <v>188</v>
      </c>
      <c r="I161" s="333"/>
      <c r="J161" s="324" t="s">
        <v>189</v>
      </c>
      <c r="K161" s="553">
        <f>IF(K160=0,0,+G164+K160)</f>
        <v>0</v>
      </c>
      <c r="L161" s="356" t="s">
        <v>186</v>
      </c>
      <c r="M161" s="554">
        <f>K161/6.2897</f>
        <v>0</v>
      </c>
      <c r="N161" s="352" t="s">
        <v>205</v>
      </c>
      <c r="O161" s="197"/>
    </row>
    <row r="162" spans="2:15" ht="12" customHeight="1" thickBot="1" x14ac:dyDescent="0.3">
      <c r="B162" s="249"/>
      <c r="C162" s="249"/>
      <c r="D162" s="550"/>
      <c r="E162" s="551"/>
      <c r="F162" s="307" t="s">
        <v>190</v>
      </c>
      <c r="G162" s="552"/>
      <c r="H162" s="308" t="s">
        <v>188</v>
      </c>
      <c r="I162" s="334"/>
      <c r="J162" s="667" t="s">
        <v>191</v>
      </c>
      <c r="K162" s="667"/>
      <c r="L162" s="667"/>
      <c r="M162" s="357"/>
      <c r="N162" s="358"/>
      <c r="O162" s="197"/>
    </row>
    <row r="163" spans="2:15" ht="12" customHeight="1" x14ac:dyDescent="0.25">
      <c r="B163" s="315"/>
      <c r="C163" s="316"/>
      <c r="D163" s="550"/>
      <c r="E163" s="551"/>
      <c r="F163" s="307" t="s">
        <v>192</v>
      </c>
      <c r="G163" s="552"/>
      <c r="H163" s="308" t="s">
        <v>188</v>
      </c>
      <c r="I163" s="329"/>
      <c r="J163" s="321" t="s">
        <v>201</v>
      </c>
      <c r="K163" s="548">
        <f>IF(G162&gt;G163,G160*8.34,0)</f>
        <v>0</v>
      </c>
      <c r="L163" s="306" t="s">
        <v>188</v>
      </c>
      <c r="M163" s="316"/>
      <c r="N163" s="316"/>
      <c r="O163" s="316"/>
    </row>
    <row r="164" spans="2:15" ht="12" customHeight="1" thickBot="1" x14ac:dyDescent="0.3">
      <c r="B164" s="301"/>
      <c r="C164" s="301"/>
      <c r="D164" s="555"/>
      <c r="E164" s="556"/>
      <c r="F164" s="310" t="s">
        <v>193</v>
      </c>
      <c r="G164" s="557"/>
      <c r="H164" s="311" t="s">
        <v>186</v>
      </c>
      <c r="I164" s="337"/>
      <c r="J164" s="338" t="s">
        <v>201</v>
      </c>
      <c r="K164" s="558">
        <f>IF(K163=0,0,K163*42)</f>
        <v>0</v>
      </c>
      <c r="L164" s="339" t="s">
        <v>194</v>
      </c>
      <c r="M164" s="292"/>
      <c r="N164" s="316"/>
      <c r="O164" s="301"/>
    </row>
    <row r="165" spans="2:15" ht="12" customHeight="1" x14ac:dyDescent="0.25">
      <c r="B165" s="317"/>
      <c r="C165" s="317"/>
      <c r="D165" s="387"/>
      <c r="E165" s="387"/>
      <c r="F165" s="309"/>
      <c r="G165" s="309"/>
      <c r="H165" s="309"/>
      <c r="I165" s="336"/>
      <c r="J165" s="327" t="s">
        <v>195</v>
      </c>
      <c r="K165" s="559">
        <f>IF(K163=0,0,+K164*((G162-G163)/(K163-G162)))</f>
        <v>0</v>
      </c>
      <c r="L165" s="328" t="s">
        <v>194</v>
      </c>
      <c r="M165" s="292"/>
      <c r="N165" s="292"/>
      <c r="O165" s="292"/>
    </row>
    <row r="166" spans="2:15" ht="12" customHeight="1" x14ac:dyDescent="0.25">
      <c r="B166" s="317"/>
      <c r="C166" s="317"/>
      <c r="D166" s="387"/>
      <c r="E166" s="387"/>
      <c r="F166" s="309"/>
      <c r="G166" s="309"/>
      <c r="H166" s="309"/>
      <c r="I166" s="330"/>
      <c r="J166" s="322" t="s">
        <v>202</v>
      </c>
      <c r="K166" s="560">
        <f>IF(K163=0,0,(G164*K165)/100)</f>
        <v>0</v>
      </c>
      <c r="L166" s="308" t="s">
        <v>196</v>
      </c>
      <c r="M166" s="292"/>
      <c r="N166" s="292"/>
      <c r="O166" s="292"/>
    </row>
    <row r="167" spans="2:15" ht="12" customHeight="1" x14ac:dyDescent="0.25">
      <c r="B167" s="317"/>
      <c r="C167" s="317"/>
      <c r="D167" s="387"/>
      <c r="E167" s="387"/>
      <c r="F167" s="309"/>
      <c r="G167" s="309"/>
      <c r="H167" s="309"/>
      <c r="I167" s="330"/>
      <c r="J167" s="323" t="s">
        <v>203</v>
      </c>
      <c r="K167" s="560">
        <f>IF(K163=0,0,(G164*K165)/(50*2.204))</f>
        <v>0</v>
      </c>
      <c r="L167" s="308" t="s">
        <v>197</v>
      </c>
      <c r="M167" s="318"/>
      <c r="N167" s="319"/>
      <c r="O167" s="320"/>
    </row>
    <row r="168" spans="2:15" ht="12" customHeight="1" x14ac:dyDescent="0.25">
      <c r="B168" s="225"/>
      <c r="C168" s="225"/>
      <c r="D168" s="387"/>
      <c r="E168" s="387"/>
      <c r="F168" s="309"/>
      <c r="G168" s="309"/>
      <c r="H168" s="309"/>
      <c r="I168" s="330"/>
      <c r="J168" s="322" t="s">
        <v>204</v>
      </c>
      <c r="K168" s="560">
        <f>IF(K163=0,0,(+K166*100)/2205)</f>
        <v>0</v>
      </c>
      <c r="L168" s="308" t="s">
        <v>198</v>
      </c>
      <c r="M168" s="197"/>
      <c r="N168" s="197"/>
      <c r="O168" s="197"/>
    </row>
    <row r="169" spans="2:15" ht="12" customHeight="1" x14ac:dyDescent="0.25">
      <c r="B169" s="225"/>
      <c r="C169" s="225"/>
      <c r="D169" s="387"/>
      <c r="E169" s="387"/>
      <c r="F169" s="312"/>
      <c r="G169" s="313"/>
      <c r="H169" s="312"/>
      <c r="I169" s="330"/>
      <c r="J169" s="322" t="s">
        <v>199</v>
      </c>
      <c r="K169" s="560">
        <f>IF(K163=0,0,(K166*100)/K164)</f>
        <v>0</v>
      </c>
      <c r="L169" s="308" t="s">
        <v>186</v>
      </c>
      <c r="M169" s="197"/>
      <c r="N169" s="197"/>
      <c r="O169" s="197"/>
    </row>
    <row r="170" spans="2:15" ht="12" customHeight="1" thickBot="1" x14ac:dyDescent="0.3">
      <c r="B170" s="225"/>
      <c r="C170" s="225"/>
      <c r="D170" s="387"/>
      <c r="E170" s="387"/>
      <c r="F170" s="314"/>
      <c r="G170" s="314"/>
      <c r="H170" s="314"/>
      <c r="I170" s="331"/>
      <c r="J170" s="324" t="s">
        <v>189</v>
      </c>
      <c r="K170" s="553">
        <f>IF(K163=0,0,G164+K169)</f>
        <v>0</v>
      </c>
      <c r="L170" s="311" t="s">
        <v>186</v>
      </c>
      <c r="M170" s="197"/>
      <c r="N170" s="197"/>
      <c r="O170" s="197"/>
    </row>
    <row r="171" spans="2:15" ht="12" customHeight="1" x14ac:dyDescent="0.25">
      <c r="B171" s="197"/>
      <c r="C171" s="197"/>
      <c r="D171" s="197"/>
      <c r="E171" s="197"/>
      <c r="F171" s="197"/>
      <c r="G171" s="197"/>
      <c r="H171" s="197"/>
      <c r="I171" s="197"/>
      <c r="J171" s="197"/>
      <c r="K171" s="197"/>
      <c r="L171" s="197"/>
      <c r="M171" s="197"/>
      <c r="N171" s="197"/>
      <c r="O171" s="197"/>
    </row>
    <row r="172" spans="2:15" ht="12" customHeight="1" x14ac:dyDescent="0.25">
      <c r="B172" s="387"/>
      <c r="C172" s="387"/>
      <c r="D172" s="561"/>
      <c r="E172" s="561"/>
      <c r="F172" s="668"/>
      <c r="G172" s="668"/>
      <c r="H172" s="668"/>
      <c r="I172" s="668"/>
      <c r="J172" s="668"/>
      <c r="K172" s="668"/>
      <c r="L172" s="668"/>
      <c r="M172" s="197"/>
      <c r="N172" s="197"/>
      <c r="O172" s="197"/>
    </row>
    <row r="173" spans="2:15" ht="12" customHeight="1" x14ac:dyDescent="0.25">
      <c r="B173" s="387"/>
      <c r="C173" s="387"/>
      <c r="D173" s="561"/>
      <c r="E173" s="561"/>
      <c r="F173" s="340"/>
      <c r="G173" s="340"/>
      <c r="H173" s="340"/>
      <c r="I173" s="341"/>
      <c r="J173" s="664"/>
      <c r="K173" s="664"/>
      <c r="L173" s="664"/>
      <c r="M173" s="197"/>
      <c r="N173" s="197"/>
      <c r="O173" s="197"/>
    </row>
    <row r="174" spans="2:15" ht="12" customHeight="1" x14ac:dyDescent="0.25">
      <c r="B174" s="387"/>
      <c r="C174" s="387"/>
      <c r="D174" s="561"/>
      <c r="E174" s="561"/>
      <c r="F174" s="342"/>
      <c r="G174" s="562"/>
      <c r="H174" s="343"/>
      <c r="I174" s="341"/>
      <c r="J174" s="344"/>
      <c r="K174" s="345"/>
      <c r="L174" s="346"/>
      <c r="M174" s="197"/>
      <c r="N174" s="197"/>
      <c r="O174" s="197"/>
    </row>
    <row r="175" spans="2:15" ht="12" customHeight="1" x14ac:dyDescent="0.25">
      <c r="B175" s="387"/>
      <c r="C175" s="387"/>
      <c r="D175" s="561"/>
      <c r="E175" s="561"/>
      <c r="F175" s="342"/>
      <c r="G175" s="562"/>
      <c r="H175" s="343"/>
      <c r="I175" s="346"/>
      <c r="J175" s="344"/>
      <c r="K175" s="345"/>
      <c r="L175" s="346"/>
      <c r="M175" s="197"/>
      <c r="N175" s="197"/>
      <c r="O175" s="197"/>
    </row>
    <row r="176" spans="2:15" ht="12" customHeight="1" x14ac:dyDescent="0.25">
      <c r="B176" s="387"/>
      <c r="C176" s="387"/>
      <c r="D176" s="561"/>
      <c r="E176" s="561"/>
      <c r="F176" s="342"/>
      <c r="G176" s="562"/>
      <c r="H176" s="343"/>
      <c r="I176" s="346"/>
      <c r="J176" s="664"/>
      <c r="K176" s="664"/>
      <c r="L176" s="664"/>
      <c r="M176" s="197"/>
      <c r="N176" s="197"/>
      <c r="O176" s="197"/>
    </row>
    <row r="177" spans="2:15" ht="12" customHeight="1" x14ac:dyDescent="0.25">
      <c r="B177" s="387"/>
      <c r="C177" s="387"/>
      <c r="D177" s="561"/>
      <c r="E177" s="561"/>
      <c r="F177" s="342"/>
      <c r="G177" s="562"/>
      <c r="H177" s="343"/>
      <c r="I177" s="346"/>
      <c r="J177" s="344"/>
      <c r="K177" s="345"/>
      <c r="L177" s="343"/>
      <c r="M177" s="197"/>
      <c r="N177" s="197"/>
      <c r="O177" s="197"/>
    </row>
    <row r="178" spans="2:15" ht="12" customHeight="1" x14ac:dyDescent="0.25">
      <c r="B178" s="387"/>
      <c r="C178" s="387"/>
      <c r="D178" s="561"/>
      <c r="E178" s="561"/>
      <c r="F178" s="342"/>
      <c r="G178" s="562"/>
      <c r="H178" s="343"/>
      <c r="I178" s="346"/>
      <c r="J178" s="344"/>
      <c r="K178" s="345"/>
      <c r="L178" s="343"/>
      <c r="M178" s="197"/>
      <c r="N178" s="197"/>
      <c r="O178" s="197"/>
    </row>
    <row r="179" spans="2:15" ht="12" customHeight="1" x14ac:dyDescent="0.25">
      <c r="B179" s="387"/>
      <c r="C179" s="387"/>
      <c r="D179" s="561"/>
      <c r="E179" s="561"/>
      <c r="F179" s="346"/>
      <c r="G179" s="346"/>
      <c r="H179" s="346"/>
      <c r="I179" s="346"/>
      <c r="J179" s="347"/>
      <c r="K179" s="345"/>
      <c r="L179" s="343"/>
      <c r="M179" s="197"/>
      <c r="N179" s="197"/>
      <c r="O179" s="197"/>
    </row>
    <row r="180" spans="2:15" ht="12" customHeight="1" x14ac:dyDescent="0.25">
      <c r="B180" s="387"/>
      <c r="C180" s="387"/>
      <c r="D180" s="561"/>
      <c r="E180" s="561"/>
      <c r="F180" s="346"/>
      <c r="G180" s="346"/>
      <c r="H180" s="346"/>
      <c r="I180" s="348"/>
      <c r="J180" s="344"/>
      <c r="K180" s="345"/>
      <c r="L180" s="343"/>
      <c r="M180" s="197"/>
      <c r="N180" s="197"/>
      <c r="O180" s="197"/>
    </row>
    <row r="181" spans="2:15" ht="12" customHeight="1" x14ac:dyDescent="0.25">
      <c r="B181" s="387"/>
      <c r="C181" s="387"/>
      <c r="D181" s="561"/>
      <c r="E181" s="561"/>
      <c r="F181" s="346"/>
      <c r="G181" s="346"/>
      <c r="H181" s="346"/>
      <c r="I181" s="348"/>
      <c r="J181" s="349"/>
      <c r="K181" s="345"/>
      <c r="L181" s="343"/>
      <c r="M181" s="197"/>
      <c r="N181" s="197"/>
      <c r="O181" s="197"/>
    </row>
    <row r="182" spans="2:15" ht="12" customHeight="1" x14ac:dyDescent="0.25">
      <c r="B182" s="387"/>
      <c r="C182" s="387"/>
      <c r="D182" s="561"/>
      <c r="E182" s="561"/>
      <c r="F182" s="346"/>
      <c r="G182" s="346"/>
      <c r="H182" s="346"/>
      <c r="I182" s="348"/>
      <c r="J182" s="344"/>
      <c r="K182" s="345"/>
      <c r="L182" s="343"/>
      <c r="M182" s="197"/>
      <c r="N182" s="197"/>
      <c r="O182" s="197"/>
    </row>
    <row r="183" spans="2:15" ht="12" customHeight="1" x14ac:dyDescent="0.25">
      <c r="B183" s="387"/>
      <c r="C183" s="387"/>
      <c r="D183" s="561"/>
      <c r="E183" s="561"/>
      <c r="F183" s="343"/>
      <c r="G183" s="350"/>
      <c r="H183" s="343"/>
      <c r="I183" s="348"/>
      <c r="J183" s="344"/>
      <c r="K183" s="345"/>
      <c r="L183" s="343"/>
      <c r="M183" s="197"/>
      <c r="N183" s="197"/>
      <c r="O183" s="197"/>
    </row>
    <row r="184" spans="2:15" ht="12" customHeight="1" x14ac:dyDescent="0.25">
      <c r="B184" s="387"/>
      <c r="C184" s="387"/>
      <c r="D184" s="561"/>
      <c r="E184" s="561"/>
      <c r="F184" s="351"/>
      <c r="G184" s="351"/>
      <c r="H184" s="351"/>
      <c r="I184" s="348"/>
      <c r="J184" s="344"/>
      <c r="K184" s="345"/>
      <c r="L184" s="343"/>
      <c r="M184" s="197"/>
      <c r="N184" s="197"/>
      <c r="O184" s="197"/>
    </row>
    <row r="185" spans="2:15" ht="12" customHeight="1" x14ac:dyDescent="0.25">
      <c r="B185" s="387"/>
      <c r="C185" s="387"/>
      <c r="D185" s="561"/>
      <c r="E185" s="561"/>
      <c r="F185" s="561"/>
      <c r="G185" s="561"/>
      <c r="H185" s="561"/>
      <c r="I185" s="561"/>
      <c r="J185" s="561"/>
      <c r="K185" s="561"/>
      <c r="L185" s="561"/>
      <c r="M185" s="197"/>
      <c r="N185" s="197"/>
      <c r="O185" s="197"/>
    </row>
    <row r="186" spans="2:15" ht="12" customHeight="1" x14ac:dyDescent="0.25">
      <c r="B186" s="387"/>
      <c r="C186" s="387"/>
      <c r="D186" s="387"/>
      <c r="E186" s="387"/>
      <c r="F186" s="387"/>
      <c r="G186" s="387"/>
      <c r="H186" s="387"/>
      <c r="I186" s="387"/>
      <c r="J186" s="387"/>
      <c r="K186" s="387"/>
      <c r="L186" s="387"/>
      <c r="M186" s="197"/>
      <c r="N186" s="197"/>
      <c r="O186" s="197"/>
    </row>
    <row r="187" spans="2:15" ht="12" customHeight="1" x14ac:dyDescent="0.25">
      <c r="B187" s="387"/>
      <c r="C187" s="387"/>
      <c r="D187" s="387"/>
      <c r="E187" s="387"/>
      <c r="F187" s="387"/>
      <c r="G187" s="387"/>
      <c r="H187" s="387"/>
      <c r="I187" s="387"/>
      <c r="J187" s="387"/>
      <c r="K187" s="387"/>
      <c r="L187" s="387"/>
      <c r="M187" s="197"/>
      <c r="N187" s="197"/>
      <c r="O187" s="197"/>
    </row>
    <row r="188" spans="2:15" ht="12" customHeight="1" x14ac:dyDescent="0.25">
      <c r="B188" s="387"/>
      <c r="C188" s="387"/>
      <c r="D188" s="387"/>
      <c r="E188" s="387"/>
      <c r="F188" s="387"/>
      <c r="G188" s="387"/>
      <c r="H188" s="387"/>
      <c r="I188" s="563"/>
      <c r="J188" s="563"/>
      <c r="K188" s="563"/>
      <c r="L188" s="387"/>
      <c r="M188" s="197"/>
      <c r="N188" s="197"/>
      <c r="O188" s="197"/>
    </row>
    <row r="189" spans="2:15" ht="12" customHeight="1" x14ac:dyDescent="0.25">
      <c r="B189" s="387"/>
      <c r="C189" s="387"/>
      <c r="D189" s="387"/>
      <c r="E189" s="387"/>
      <c r="F189" s="387"/>
      <c r="G189" s="387"/>
      <c r="H189" s="387"/>
      <c r="I189" s="563"/>
      <c r="J189" s="563"/>
      <c r="K189" s="563"/>
      <c r="L189" s="387"/>
      <c r="M189" s="197"/>
      <c r="N189" s="197"/>
      <c r="O189" s="197"/>
    </row>
    <row r="190" spans="2:15" ht="12" customHeight="1" x14ac:dyDescent="0.25">
      <c r="B190" s="387"/>
      <c r="C190" s="387"/>
      <c r="D190" s="387"/>
      <c r="E190" s="387"/>
      <c r="F190" s="387"/>
      <c r="G190" s="387"/>
      <c r="H190" s="387"/>
      <c r="I190" s="564"/>
      <c r="J190" s="564"/>
      <c r="K190" s="564"/>
      <c r="L190" s="387"/>
      <c r="M190" s="197"/>
      <c r="N190" s="197"/>
      <c r="O190" s="197"/>
    </row>
    <row r="191" spans="2:15" ht="12" customHeight="1" x14ac:dyDescent="0.25">
      <c r="B191" s="387"/>
      <c r="C191" s="387"/>
      <c r="D191" s="387"/>
      <c r="E191" s="387"/>
      <c r="F191" s="387"/>
      <c r="G191" s="387"/>
      <c r="H191" s="387"/>
      <c r="I191" s="565"/>
      <c r="J191" s="565"/>
      <c r="K191" s="565"/>
      <c r="L191" s="387"/>
      <c r="M191" s="197"/>
      <c r="N191" s="197"/>
      <c r="O191" s="197"/>
    </row>
    <row r="192" spans="2:15" ht="12" customHeight="1" x14ac:dyDescent="0.25">
      <c r="B192" s="387"/>
      <c r="C192" s="387"/>
      <c r="D192" s="387"/>
      <c r="E192" s="387"/>
      <c r="F192" s="387"/>
      <c r="G192" s="387"/>
      <c r="H192" s="387"/>
      <c r="I192" s="566"/>
      <c r="J192" s="566"/>
      <c r="K192" s="566"/>
      <c r="L192" s="387"/>
      <c r="M192" s="197"/>
      <c r="N192" s="197"/>
      <c r="O192" s="197"/>
    </row>
    <row r="193" spans="2:15" ht="12" customHeight="1" x14ac:dyDescent="0.25">
      <c r="B193" s="387"/>
      <c r="C193" s="387"/>
      <c r="D193" s="387"/>
      <c r="E193" s="387"/>
      <c r="F193" s="387"/>
      <c r="G193" s="387"/>
      <c r="H193" s="387"/>
      <c r="I193" s="567"/>
      <c r="J193" s="567"/>
      <c r="K193" s="567"/>
      <c r="L193" s="387"/>
      <c r="M193" s="197"/>
      <c r="N193" s="197"/>
      <c r="O193" s="197"/>
    </row>
    <row r="194" spans="2:15" ht="12" customHeight="1" x14ac:dyDescent="0.25">
      <c r="B194" s="387"/>
      <c r="C194" s="387"/>
      <c r="D194" s="387"/>
      <c r="E194" s="387"/>
      <c r="F194" s="387"/>
      <c r="G194" s="387"/>
      <c r="H194" s="387"/>
      <c r="I194" s="567"/>
      <c r="J194" s="567"/>
      <c r="K194" s="567"/>
      <c r="L194" s="387"/>
      <c r="M194" s="197"/>
      <c r="N194" s="197"/>
      <c r="O194" s="197"/>
    </row>
    <row r="195" spans="2:15" ht="12" customHeight="1" x14ac:dyDescent="0.25">
      <c r="B195" s="387"/>
      <c r="C195" s="387"/>
      <c r="D195" s="387"/>
      <c r="E195" s="387"/>
      <c r="F195" s="387"/>
      <c r="G195" s="387"/>
      <c r="H195" s="387"/>
      <c r="I195" s="564"/>
      <c r="J195" s="564"/>
      <c r="K195" s="564"/>
      <c r="L195" s="387"/>
      <c r="M195" s="197"/>
      <c r="N195" s="197"/>
      <c r="O195" s="197"/>
    </row>
    <row r="196" spans="2:15" ht="12" customHeight="1" x14ac:dyDescent="0.25">
      <c r="B196" s="387"/>
      <c r="C196" s="387"/>
      <c r="D196" s="387"/>
      <c r="E196" s="387"/>
      <c r="F196" s="387"/>
      <c r="G196" s="387"/>
      <c r="H196" s="387"/>
      <c r="I196" s="563"/>
      <c r="J196" s="563"/>
      <c r="K196" s="563"/>
      <c r="L196" s="387"/>
      <c r="M196" s="197"/>
      <c r="N196" s="197"/>
      <c r="O196" s="197"/>
    </row>
    <row r="197" spans="2:15" ht="12" customHeight="1" x14ac:dyDescent="0.25">
      <c r="B197" s="387"/>
      <c r="C197" s="387"/>
      <c r="D197" s="387"/>
      <c r="E197" s="387"/>
      <c r="F197" s="387"/>
      <c r="G197" s="387"/>
      <c r="H197" s="387"/>
      <c r="I197" s="568"/>
      <c r="J197" s="568"/>
      <c r="K197" s="568"/>
      <c r="L197" s="387"/>
      <c r="M197" s="197"/>
      <c r="N197" s="197"/>
      <c r="O197" s="197"/>
    </row>
    <row r="198" spans="2:15" ht="12" customHeight="1" x14ac:dyDescent="0.25">
      <c r="B198" s="387"/>
      <c r="C198" s="387"/>
      <c r="D198" s="387"/>
      <c r="E198" s="387"/>
      <c r="F198" s="387"/>
      <c r="G198" s="387"/>
      <c r="H198" s="387"/>
      <c r="I198" s="569"/>
      <c r="J198" s="569"/>
      <c r="K198" s="569"/>
      <c r="L198" s="387"/>
      <c r="M198" s="197"/>
      <c r="N198" s="197"/>
      <c r="O198" s="197"/>
    </row>
    <row r="199" spans="2:15" ht="12" customHeight="1" x14ac:dyDescent="0.25">
      <c r="B199" s="387"/>
      <c r="C199" s="387"/>
      <c r="D199" s="387"/>
      <c r="E199" s="387"/>
      <c r="F199" s="387"/>
      <c r="G199" s="387"/>
      <c r="H199" s="387"/>
      <c r="I199" s="564"/>
      <c r="J199" s="564"/>
      <c r="K199" s="564"/>
      <c r="L199" s="387"/>
      <c r="M199" s="197"/>
      <c r="N199" s="197"/>
      <c r="O199" s="197"/>
    </row>
    <row r="200" spans="2:15" ht="12" customHeight="1" x14ac:dyDescent="0.25">
      <c r="B200" s="387"/>
      <c r="C200" s="387"/>
      <c r="D200" s="387"/>
      <c r="E200" s="387"/>
      <c r="F200" s="387"/>
      <c r="G200" s="387"/>
      <c r="H200" s="387"/>
      <c r="I200" s="570"/>
      <c r="J200" s="570"/>
      <c r="K200" s="570"/>
      <c r="L200" s="387"/>
      <c r="M200" s="197"/>
      <c r="N200" s="197"/>
      <c r="O200" s="197"/>
    </row>
    <row r="201" spans="2:15" ht="12" customHeight="1" x14ac:dyDescent="0.25">
      <c r="B201" s="387"/>
      <c r="C201" s="387"/>
      <c r="D201" s="387"/>
      <c r="E201" s="387"/>
      <c r="F201" s="387"/>
      <c r="G201" s="387"/>
      <c r="H201" s="387"/>
      <c r="I201" s="570"/>
      <c r="J201" s="570"/>
      <c r="K201" s="570"/>
      <c r="L201" s="387"/>
      <c r="M201" s="197"/>
      <c r="N201" s="197"/>
      <c r="O201" s="197"/>
    </row>
    <row r="202" spans="2:15" ht="12" customHeight="1" x14ac:dyDescent="0.25">
      <c r="B202" s="387"/>
      <c r="C202" s="387"/>
      <c r="D202" s="387"/>
      <c r="E202" s="387"/>
      <c r="F202" s="387"/>
      <c r="G202" s="387"/>
      <c r="H202" s="387"/>
      <c r="I202" s="571"/>
      <c r="J202" s="571"/>
      <c r="K202" s="571"/>
      <c r="L202" s="387"/>
      <c r="M202" s="197"/>
      <c r="N202" s="197"/>
      <c r="O202" s="197"/>
    </row>
    <row r="203" spans="2:15" ht="12" customHeight="1" x14ac:dyDescent="0.25">
      <c r="B203" s="387"/>
      <c r="C203" s="387"/>
      <c r="D203" s="387"/>
      <c r="E203" s="387"/>
      <c r="F203" s="387"/>
      <c r="G203" s="387"/>
      <c r="H203" s="387"/>
      <c r="I203" s="567"/>
      <c r="J203" s="567"/>
      <c r="K203" s="567"/>
      <c r="L203" s="387"/>
      <c r="M203" s="197"/>
      <c r="N203" s="197"/>
      <c r="O203" s="197"/>
    </row>
    <row r="204" spans="2:15" ht="12" customHeight="1" x14ac:dyDescent="0.25">
      <c r="B204" s="387"/>
      <c r="C204" s="387"/>
      <c r="D204" s="387"/>
      <c r="E204" s="387"/>
      <c r="F204" s="387"/>
      <c r="G204" s="387"/>
      <c r="H204" s="387"/>
      <c r="I204" s="566"/>
      <c r="J204" s="566"/>
      <c r="K204" s="566"/>
      <c r="L204" s="387"/>
      <c r="M204" s="197"/>
      <c r="N204" s="197"/>
      <c r="O204" s="197"/>
    </row>
    <row r="205" spans="2:15" ht="12" customHeight="1" x14ac:dyDescent="0.25">
      <c r="B205" s="387"/>
      <c r="C205" s="387"/>
      <c r="D205" s="387"/>
      <c r="E205" s="387"/>
      <c r="F205" s="387"/>
      <c r="G205" s="387"/>
      <c r="H205" s="387"/>
      <c r="I205" s="571"/>
      <c r="J205" s="571"/>
      <c r="K205" s="571"/>
      <c r="L205" s="387"/>
      <c r="M205" s="197"/>
      <c r="N205" s="197"/>
      <c r="O205" s="197"/>
    </row>
    <row r="206" spans="2:15" ht="12" customHeight="1" x14ac:dyDescent="0.25">
      <c r="B206" s="387"/>
      <c r="C206" s="387"/>
      <c r="D206" s="387"/>
      <c r="E206" s="387"/>
      <c r="F206" s="387"/>
      <c r="G206" s="387"/>
      <c r="H206" s="387"/>
      <c r="I206" s="387"/>
      <c r="J206" s="387"/>
      <c r="K206" s="387"/>
      <c r="L206" s="387"/>
      <c r="M206" s="197"/>
      <c r="N206" s="197"/>
      <c r="O206" s="197"/>
    </row>
    <row r="207" spans="2:15" ht="12" customHeight="1" x14ac:dyDescent="0.25">
      <c r="B207" s="387"/>
      <c r="C207" s="387"/>
      <c r="D207" s="387"/>
      <c r="E207" s="387"/>
      <c r="F207" s="387"/>
      <c r="G207" s="387"/>
      <c r="H207" s="387"/>
      <c r="I207" s="387"/>
      <c r="J207" s="387"/>
      <c r="K207" s="387"/>
      <c r="L207" s="387"/>
      <c r="M207" s="197"/>
      <c r="N207" s="197"/>
      <c r="O207" s="197"/>
    </row>
    <row r="208" spans="2:15" ht="12" customHeight="1" x14ac:dyDescent="0.25">
      <c r="B208" s="387"/>
      <c r="C208" s="387"/>
      <c r="D208" s="387"/>
      <c r="E208" s="387"/>
      <c r="F208" s="387"/>
      <c r="G208" s="387"/>
      <c r="H208" s="387"/>
      <c r="I208" s="387"/>
      <c r="J208" s="387"/>
      <c r="K208" s="387"/>
      <c r="L208" s="387"/>
      <c r="M208" s="197"/>
      <c r="N208" s="197"/>
      <c r="O208" s="197"/>
    </row>
    <row r="209" spans="2:15" ht="12" customHeight="1" x14ac:dyDescent="0.25">
      <c r="B209" s="387"/>
      <c r="C209" s="387"/>
      <c r="D209" s="387"/>
      <c r="E209" s="387"/>
      <c r="F209" s="387"/>
      <c r="G209" s="387"/>
      <c r="H209" s="387"/>
      <c r="I209" s="387"/>
      <c r="J209" s="387"/>
      <c r="K209" s="387"/>
      <c r="L209" s="387"/>
      <c r="M209" s="197"/>
      <c r="N209" s="197"/>
      <c r="O209" s="197"/>
    </row>
    <row r="210" spans="2:15" ht="12" customHeight="1" x14ac:dyDescent="0.25">
      <c r="B210" s="387"/>
      <c r="C210" s="387"/>
      <c r="D210" s="387"/>
      <c r="E210" s="387"/>
      <c r="F210" s="387"/>
      <c r="G210" s="387"/>
      <c r="H210" s="387"/>
      <c r="I210" s="387"/>
      <c r="J210" s="387"/>
      <c r="K210" s="387"/>
      <c r="L210" s="387"/>
      <c r="M210" s="197"/>
      <c r="N210" s="197"/>
      <c r="O210" s="197"/>
    </row>
    <row r="211" spans="2:15" ht="12" customHeight="1" x14ac:dyDescent="0.25">
      <c r="B211" s="387"/>
      <c r="C211" s="387"/>
      <c r="D211" s="387"/>
      <c r="E211" s="387"/>
      <c r="F211" s="387"/>
      <c r="G211" s="387"/>
      <c r="H211" s="387"/>
      <c r="I211" s="387"/>
      <c r="J211" s="387"/>
      <c r="K211" s="387"/>
      <c r="L211" s="387"/>
      <c r="M211" s="197"/>
      <c r="N211" s="197"/>
      <c r="O211" s="197"/>
    </row>
    <row r="212" spans="2:15" ht="12" customHeight="1" x14ac:dyDescent="0.25">
      <c r="B212" s="387"/>
      <c r="C212" s="387"/>
      <c r="D212" s="387"/>
      <c r="E212" s="387"/>
      <c r="F212" s="387"/>
      <c r="G212" s="387"/>
      <c r="H212" s="387"/>
      <c r="I212" s="387"/>
      <c r="J212" s="387"/>
      <c r="K212" s="387"/>
      <c r="L212" s="387"/>
      <c r="M212" s="197"/>
      <c r="N212" s="197"/>
      <c r="O212" s="197"/>
    </row>
    <row r="213" spans="2:15" ht="12" customHeight="1" x14ac:dyDescent="0.25">
      <c r="B213" s="387"/>
      <c r="C213" s="387"/>
      <c r="D213" s="387"/>
      <c r="E213" s="387"/>
      <c r="F213" s="387"/>
      <c r="G213" s="387"/>
      <c r="H213" s="387"/>
      <c r="I213" s="387"/>
      <c r="J213" s="387"/>
      <c r="K213" s="387"/>
      <c r="L213" s="387"/>
      <c r="M213" s="197"/>
      <c r="N213" s="197"/>
      <c r="O213" s="197"/>
    </row>
    <row r="214" spans="2:15" ht="12" customHeight="1" x14ac:dyDescent="0.25">
      <c r="B214" s="387"/>
      <c r="C214" s="387"/>
      <c r="D214" s="387"/>
      <c r="E214" s="387"/>
      <c r="F214" s="387"/>
      <c r="G214" s="387"/>
      <c r="H214" s="387"/>
      <c r="I214" s="387"/>
      <c r="J214" s="387"/>
      <c r="K214" s="387"/>
      <c r="L214" s="387"/>
      <c r="M214" s="197"/>
      <c r="N214" s="197"/>
      <c r="O214" s="197"/>
    </row>
    <row r="215" spans="2:15" ht="12" customHeight="1" x14ac:dyDescent="0.25">
      <c r="B215" s="387"/>
      <c r="C215" s="387"/>
      <c r="D215" s="387"/>
      <c r="E215" s="387"/>
      <c r="F215" s="387"/>
      <c r="G215" s="387"/>
      <c r="H215" s="387"/>
      <c r="I215" s="387"/>
      <c r="J215" s="387"/>
      <c r="K215" s="387"/>
      <c r="L215" s="387"/>
      <c r="M215" s="197"/>
      <c r="N215" s="197"/>
      <c r="O215" s="197"/>
    </row>
    <row r="216" spans="2:15" ht="12" customHeight="1" x14ac:dyDescent="0.25">
      <c r="B216" s="387"/>
      <c r="C216" s="387"/>
      <c r="D216" s="387"/>
      <c r="E216" s="387"/>
      <c r="F216" s="387"/>
      <c r="G216" s="387"/>
      <c r="H216" s="387"/>
      <c r="I216" s="387"/>
      <c r="J216" s="387"/>
      <c r="K216" s="387"/>
      <c r="L216" s="387"/>
      <c r="M216" s="197"/>
      <c r="N216" s="197"/>
      <c r="O216" s="197"/>
    </row>
    <row r="217" spans="2:15" ht="12" customHeight="1" x14ac:dyDescent="0.25">
      <c r="B217" s="387"/>
      <c r="C217" s="387"/>
      <c r="D217" s="387"/>
      <c r="E217" s="387"/>
      <c r="F217" s="387"/>
      <c r="G217" s="387"/>
      <c r="H217" s="387"/>
      <c r="I217" s="387"/>
      <c r="J217" s="387"/>
      <c r="K217" s="387"/>
      <c r="L217" s="387"/>
      <c r="M217" s="197"/>
      <c r="N217" s="197"/>
      <c r="O217" s="197"/>
    </row>
    <row r="218" spans="2:15" ht="12" customHeight="1" x14ac:dyDescent="0.25">
      <c r="B218" s="387"/>
      <c r="C218" s="387"/>
      <c r="D218" s="387"/>
      <c r="E218" s="387"/>
      <c r="F218" s="387"/>
      <c r="G218" s="387"/>
      <c r="H218" s="387"/>
      <c r="I218" s="387"/>
      <c r="J218" s="387"/>
      <c r="K218" s="387"/>
      <c r="L218" s="387"/>
      <c r="M218" s="197"/>
      <c r="N218" s="197"/>
      <c r="O218" s="197"/>
    </row>
    <row r="219" spans="2:15" ht="12" customHeight="1" x14ac:dyDescent="0.25">
      <c r="B219" s="387"/>
      <c r="C219" s="387"/>
      <c r="D219" s="387"/>
      <c r="E219" s="387"/>
      <c r="F219" s="387"/>
      <c r="G219" s="387"/>
      <c r="H219" s="387"/>
      <c r="I219" s="387"/>
      <c r="J219" s="387"/>
      <c r="K219" s="387"/>
      <c r="L219" s="387"/>
      <c r="M219" s="197"/>
      <c r="N219" s="197"/>
      <c r="O219" s="197"/>
    </row>
    <row r="220" spans="2:15" ht="12" customHeight="1" x14ac:dyDescent="0.25">
      <c r="B220" s="387"/>
      <c r="C220" s="387"/>
      <c r="D220" s="387"/>
      <c r="E220" s="387"/>
      <c r="F220" s="387"/>
      <c r="G220" s="387"/>
      <c r="H220" s="387"/>
      <c r="I220" s="387"/>
      <c r="J220" s="387"/>
      <c r="K220" s="387"/>
      <c r="L220" s="387"/>
      <c r="M220" s="197"/>
      <c r="N220" s="197"/>
      <c r="O220" s="197"/>
    </row>
    <row r="221" spans="2:15" ht="12" customHeight="1" x14ac:dyDescent="0.25">
      <c r="B221" s="387"/>
      <c r="C221" s="387"/>
      <c r="D221" s="387"/>
      <c r="E221" s="387"/>
      <c r="F221" s="387"/>
      <c r="G221" s="387"/>
      <c r="H221" s="387"/>
      <c r="I221" s="387"/>
      <c r="J221" s="387"/>
      <c r="K221" s="387"/>
      <c r="L221" s="387"/>
      <c r="M221" s="197"/>
      <c r="N221" s="197"/>
      <c r="O221" s="197"/>
    </row>
    <row r="222" spans="2:15" ht="12" customHeight="1" x14ac:dyDescent="0.25">
      <c r="B222" s="387"/>
      <c r="C222" s="387"/>
      <c r="D222" s="387"/>
      <c r="E222" s="387"/>
      <c r="F222" s="387"/>
      <c r="G222" s="387"/>
      <c r="H222" s="387"/>
      <c r="I222" s="387"/>
      <c r="J222" s="387"/>
      <c r="K222" s="387"/>
      <c r="L222" s="387"/>
      <c r="M222" s="197"/>
      <c r="N222" s="197"/>
      <c r="O222" s="197"/>
    </row>
    <row r="223" spans="2:15" ht="12" customHeight="1" x14ac:dyDescent="0.25">
      <c r="B223" s="387"/>
      <c r="C223" s="387"/>
      <c r="D223" s="387"/>
      <c r="E223" s="387"/>
      <c r="F223" s="387"/>
      <c r="G223" s="387"/>
      <c r="H223" s="387"/>
      <c r="I223" s="387"/>
      <c r="J223" s="387"/>
      <c r="K223" s="387"/>
      <c r="L223" s="387"/>
      <c r="M223" s="197"/>
      <c r="N223" s="197"/>
      <c r="O223" s="197"/>
    </row>
    <row r="224" spans="2:15" ht="12" customHeight="1" x14ac:dyDescent="0.25">
      <c r="B224" s="387"/>
      <c r="C224" s="387"/>
      <c r="D224" s="387"/>
      <c r="E224" s="387"/>
      <c r="F224" s="387"/>
      <c r="G224" s="387"/>
      <c r="H224" s="387"/>
      <c r="I224" s="387"/>
      <c r="J224" s="387"/>
      <c r="K224" s="387"/>
      <c r="L224" s="387"/>
      <c r="M224" s="197"/>
      <c r="N224" s="197"/>
      <c r="O224" s="197"/>
    </row>
    <row r="225" spans="2:15" ht="12" customHeight="1" x14ac:dyDescent="0.25">
      <c r="B225" s="387"/>
      <c r="C225" s="387"/>
      <c r="D225" s="387"/>
      <c r="E225" s="387"/>
      <c r="F225" s="387"/>
      <c r="G225" s="387"/>
      <c r="H225" s="387"/>
      <c r="I225" s="387"/>
      <c r="J225" s="387"/>
      <c r="K225" s="387"/>
      <c r="L225" s="387"/>
      <c r="M225" s="197"/>
      <c r="N225" s="197"/>
      <c r="O225" s="197"/>
    </row>
    <row r="226" spans="2:15" ht="12" customHeight="1" x14ac:dyDescent="0.25">
      <c r="B226" s="387"/>
      <c r="C226" s="387"/>
      <c r="D226" s="387"/>
      <c r="E226" s="387"/>
      <c r="F226" s="387"/>
      <c r="G226" s="387"/>
      <c r="H226" s="387"/>
      <c r="I226" s="387"/>
      <c r="J226" s="387"/>
      <c r="K226" s="387"/>
      <c r="L226" s="387"/>
    </row>
  </sheetData>
  <mergeCells count="14">
    <mergeCell ref="B72:O72"/>
    <mergeCell ref="M4:O4"/>
    <mergeCell ref="J50:K50"/>
    <mergeCell ref="J54:K54"/>
    <mergeCell ref="J2:K2"/>
    <mergeCell ref="J3:K3"/>
    <mergeCell ref="J51:K51"/>
    <mergeCell ref="J52:K52"/>
    <mergeCell ref="J176:L176"/>
    <mergeCell ref="F158:L158"/>
    <mergeCell ref="J159:L159"/>
    <mergeCell ref="J162:L162"/>
    <mergeCell ref="F172:L172"/>
    <mergeCell ref="J173:L173"/>
  </mergeCells>
  <phoneticPr fontId="8" type="noConversion"/>
  <hyperlinks>
    <hyperlink ref="K71" r:id="rId1" display="bernardoparis@yahoo.com"/>
  </hyperlinks>
  <printOptions horizontalCentered="1" verticalCentered="1" gridLinesSet="0"/>
  <pageMargins left="0.19685039370078741" right="0.19685039370078741" top="0.19685039370078741" bottom="0" header="7.874015748031496E-2" footer="0.51181102362204722"/>
  <pageSetup paperSize="9" scale="81" orientation="portrait" verticalDpi="150" r:id="rId2"/>
  <headerFooter alignWithMargins="0">
    <oddHeader xml:space="preserve">&amp;R&amp;B&amp;12          </oddHeader>
  </headerFooter>
  <rowBreaks count="1" manualBreakCount="1">
    <brk id="73" max="65535" man="1"/>
  </rowBreak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3">
    <pageSetUpPr fitToPage="1"/>
  </sheetPr>
  <dimension ref="B1:AS155"/>
  <sheetViews>
    <sheetView showGridLines="0" showZeros="0" zoomScale="85" zoomScaleNormal="69" workbookViewId="0">
      <selection activeCell="I36" sqref="I36"/>
    </sheetView>
  </sheetViews>
  <sheetFormatPr defaultColWidth="5.33203125" defaultRowHeight="12" customHeight="1" x14ac:dyDescent="0.25"/>
  <cols>
    <col min="1" max="1" width="3.5546875" style="2" customWidth="1"/>
    <col min="2" max="2" width="8.21875" style="2" customWidth="1"/>
    <col min="3" max="4" width="5.77734375" style="2" customWidth="1"/>
    <col min="5" max="5" width="6" style="2" customWidth="1"/>
    <col min="6" max="6" width="11.44140625" style="2" customWidth="1"/>
    <col min="7" max="7" width="5.77734375" style="2" customWidth="1"/>
    <col min="8" max="8" width="6.77734375" style="2" customWidth="1"/>
    <col min="9" max="9" width="7.88671875" style="2" customWidth="1"/>
    <col min="10" max="10" width="5.88671875" style="2" customWidth="1"/>
    <col min="11" max="11" width="13.33203125" style="2" customWidth="1"/>
    <col min="12" max="12" width="13.77734375" style="2" customWidth="1"/>
    <col min="13" max="13" width="5.77734375" style="2" customWidth="1"/>
    <col min="14" max="14" width="7.33203125" style="2" customWidth="1"/>
    <col min="15" max="15" width="5.77734375" style="2" customWidth="1"/>
    <col min="16" max="16" width="5.33203125" style="2" customWidth="1"/>
    <col min="17" max="17" width="8.44140625" style="2" customWidth="1"/>
    <col min="18" max="18" width="6.5546875" style="2" customWidth="1"/>
    <col min="19" max="19" width="7.77734375" style="2" customWidth="1"/>
    <col min="20" max="20" width="12.77734375" style="2" customWidth="1"/>
    <col min="21" max="21" width="9.77734375" style="2" customWidth="1"/>
    <col min="22" max="26" width="8.77734375" style="2" customWidth="1"/>
    <col min="27" max="27" width="13.21875" style="2" customWidth="1"/>
    <col min="28" max="28" width="10" style="2" customWidth="1"/>
    <col min="29" max="29" width="13.88671875" style="2" customWidth="1"/>
    <col min="30" max="30" width="10.33203125" style="2" customWidth="1"/>
    <col min="31" max="31" width="13.88671875" style="2" customWidth="1"/>
    <col min="32" max="32" width="10.33203125" style="2" customWidth="1"/>
    <col min="33" max="33" width="13.88671875" style="2" customWidth="1"/>
    <col min="34" max="34" width="10.33203125" style="2" customWidth="1"/>
    <col min="35" max="16384" width="5.33203125" style="2"/>
  </cols>
  <sheetData>
    <row r="1" spans="2:45" ht="21" thickBot="1" x14ac:dyDescent="0.35">
      <c r="B1" s="1" t="s">
        <v>0</v>
      </c>
      <c r="D1" s="5"/>
      <c r="E1" s="4" t="s">
        <v>1</v>
      </c>
      <c r="F1" s="29"/>
      <c r="G1" s="2">
        <f>English!G1</f>
        <v>0</v>
      </c>
      <c r="K1" s="174"/>
      <c r="L1" s="54" t="s">
        <v>376</v>
      </c>
      <c r="O1" s="53">
        <f>English!O1</f>
        <v>0</v>
      </c>
      <c r="Q1" s="387"/>
      <c r="R1" s="387"/>
      <c r="S1" s="387"/>
      <c r="T1" s="387"/>
      <c r="U1" s="387"/>
      <c r="V1" s="387"/>
      <c r="W1" s="387"/>
      <c r="X1" s="387"/>
      <c r="Y1" s="387"/>
      <c r="Z1" s="387"/>
      <c r="AA1" s="387"/>
      <c r="AB1" s="387"/>
      <c r="AC1" s="387"/>
      <c r="AD1" s="387"/>
      <c r="AE1" s="387"/>
      <c r="AF1" s="387"/>
      <c r="AG1" s="387"/>
      <c r="AH1" s="387"/>
      <c r="AI1" s="387"/>
      <c r="AJ1" s="387"/>
      <c r="AK1" s="387"/>
      <c r="AL1" s="387"/>
      <c r="AM1" s="387"/>
      <c r="AN1" s="387"/>
      <c r="AO1" s="387"/>
    </row>
    <row r="2" spans="2:45" ht="15" customHeight="1" x14ac:dyDescent="0.25">
      <c r="B2" s="7" t="s">
        <v>3</v>
      </c>
      <c r="C2" s="102" t="s">
        <v>218</v>
      </c>
      <c r="D2" s="103" t="s">
        <v>218</v>
      </c>
      <c r="E2" s="104"/>
      <c r="F2" s="105"/>
      <c r="G2" s="104"/>
      <c r="H2" s="108"/>
      <c r="I2" s="572" t="s">
        <v>219</v>
      </c>
      <c r="J2" s="691">
        <f>English!J2</f>
        <v>0</v>
      </c>
      <c r="K2" s="691">
        <f>English!K2</f>
        <v>0</v>
      </c>
      <c r="L2" s="111"/>
      <c r="M2" s="8" t="str">
        <f>English!M2</f>
        <v>20:00 Depth (m.)</v>
      </c>
      <c r="N2" s="9"/>
      <c r="O2" s="573">
        <f>English!O2</f>
        <v>0</v>
      </c>
      <c r="Q2" s="387"/>
      <c r="R2" s="387"/>
      <c r="S2" s="387"/>
      <c r="T2" s="387"/>
      <c r="U2" s="387"/>
      <c r="V2" s="387"/>
      <c r="W2" s="387"/>
      <c r="X2" s="387"/>
      <c r="Y2" s="387"/>
      <c r="Z2" s="387"/>
      <c r="AA2" s="387"/>
      <c r="AB2" s="387"/>
      <c r="AC2" s="387"/>
      <c r="AD2" s="387"/>
      <c r="AE2" s="387"/>
      <c r="AF2" s="387"/>
      <c r="AG2" s="387"/>
      <c r="AH2" s="387"/>
      <c r="AI2" s="387"/>
      <c r="AJ2" s="387"/>
      <c r="AK2" s="387"/>
      <c r="AL2" s="387"/>
      <c r="AM2" s="387"/>
      <c r="AN2" s="387"/>
      <c r="AO2" s="387"/>
    </row>
    <row r="3" spans="2:45" ht="12" customHeight="1" x14ac:dyDescent="0.25">
      <c r="B3" s="10" t="s">
        <v>6</v>
      </c>
      <c r="C3" s="659">
        <f>English!C3</f>
        <v>0</v>
      </c>
      <c r="D3" s="61"/>
      <c r="E3" s="61"/>
      <c r="F3" s="61"/>
      <c r="G3" s="21" t="s">
        <v>0</v>
      </c>
      <c r="H3" s="109"/>
      <c r="I3" s="687" t="s">
        <v>220</v>
      </c>
      <c r="J3" s="688"/>
      <c r="K3" s="574">
        <f>English!K3</f>
        <v>0</v>
      </c>
      <c r="L3" s="113"/>
      <c r="M3" s="59" t="s">
        <v>221</v>
      </c>
      <c r="N3" s="43"/>
      <c r="O3" s="44"/>
      <c r="Q3" s="387"/>
      <c r="R3" s="387"/>
      <c r="S3" s="387"/>
      <c r="T3" s="387"/>
      <c r="U3" s="387"/>
      <c r="V3" s="387"/>
      <c r="W3" s="387"/>
      <c r="X3" s="387"/>
      <c r="Y3" s="387"/>
      <c r="Z3" s="387"/>
      <c r="AA3" s="387"/>
      <c r="AB3" s="387"/>
      <c r="AC3" s="387"/>
      <c r="AD3" s="387"/>
      <c r="AE3" s="387"/>
      <c r="AF3" s="387"/>
      <c r="AG3" s="387"/>
      <c r="AH3" s="387"/>
      <c r="AI3" s="387"/>
      <c r="AJ3" s="387"/>
      <c r="AK3" s="387"/>
      <c r="AL3" s="387"/>
      <c r="AM3" s="387"/>
      <c r="AN3" s="387"/>
      <c r="AO3" s="387"/>
    </row>
    <row r="4" spans="2:45" ht="12" customHeight="1" x14ac:dyDescent="0.25">
      <c r="B4" s="575" t="s">
        <v>222</v>
      </c>
      <c r="C4" s="660">
        <f>English!C4</f>
        <v>0</v>
      </c>
      <c r="D4" s="170"/>
      <c r="E4" s="171"/>
      <c r="F4" s="172"/>
      <c r="G4" s="576" t="s">
        <v>223</v>
      </c>
      <c r="H4" s="174"/>
      <c r="I4" s="170">
        <f>English!I4</f>
        <v>0</v>
      </c>
      <c r="J4" s="577"/>
      <c r="K4" s="174"/>
      <c r="L4" s="174"/>
      <c r="M4" s="578"/>
      <c r="N4" s="579"/>
      <c r="O4" s="580"/>
      <c r="Q4" s="387"/>
      <c r="R4" s="387"/>
      <c r="S4" s="387"/>
      <c r="T4" s="387"/>
      <c r="U4" s="387"/>
      <c r="V4" s="387"/>
      <c r="W4" s="387"/>
      <c r="X4" s="387"/>
      <c r="Y4" s="387"/>
      <c r="Z4" s="387"/>
      <c r="AA4" s="387"/>
      <c r="AB4" s="387"/>
      <c r="AC4" s="387"/>
      <c r="AD4" s="387"/>
      <c r="AE4" s="387"/>
      <c r="AF4" s="387"/>
      <c r="AG4" s="387"/>
      <c r="AH4" s="387"/>
      <c r="AI4" s="387"/>
      <c r="AJ4" s="387"/>
      <c r="AK4" s="387"/>
      <c r="AL4" s="387"/>
      <c r="AM4" s="387"/>
      <c r="AN4" s="387"/>
      <c r="AO4" s="387"/>
      <c r="AP4" s="387"/>
      <c r="AQ4" s="387"/>
      <c r="AR4" s="387"/>
      <c r="AS4" s="387"/>
    </row>
    <row r="5" spans="2:45" ht="12" customHeight="1" x14ac:dyDescent="0.25">
      <c r="B5" s="581" t="s">
        <v>224</v>
      </c>
      <c r="C5" s="661">
        <f>English!C5</f>
        <v>0</v>
      </c>
      <c r="D5" s="176"/>
      <c r="E5" s="177"/>
      <c r="F5" s="178"/>
      <c r="G5" s="582" t="s">
        <v>224</v>
      </c>
      <c r="H5" s="180"/>
      <c r="I5" s="176">
        <f>English!I5</f>
        <v>0</v>
      </c>
      <c r="J5" s="583"/>
      <c r="K5" s="180"/>
      <c r="L5" s="181"/>
      <c r="M5" s="182" t="s">
        <v>225</v>
      </c>
      <c r="N5" s="390">
        <f>English!N5</f>
        <v>0</v>
      </c>
      <c r="O5" s="183"/>
      <c r="Q5" s="387"/>
      <c r="R5" s="387"/>
      <c r="S5" s="387"/>
      <c r="T5" s="387"/>
      <c r="U5" s="387"/>
      <c r="V5" s="387"/>
      <c r="W5" s="387"/>
      <c r="X5" s="387"/>
      <c r="Y5" s="387"/>
      <c r="Z5" s="387"/>
      <c r="AA5" s="387"/>
      <c r="AB5" s="387"/>
      <c r="AC5" s="387"/>
      <c r="AD5" s="387"/>
      <c r="AE5" s="387"/>
      <c r="AF5" s="387"/>
      <c r="AG5" s="387"/>
      <c r="AH5" s="387"/>
      <c r="AI5" s="387"/>
      <c r="AJ5" s="387"/>
      <c r="AK5" s="387"/>
      <c r="AL5" s="387"/>
      <c r="AM5" s="387"/>
      <c r="AN5" s="387"/>
      <c r="AO5" s="387"/>
    </row>
    <row r="6" spans="2:45" ht="12" customHeight="1" thickBot="1" x14ac:dyDescent="0.3">
      <c r="B6" s="584" t="s">
        <v>226</v>
      </c>
      <c r="C6" s="585">
        <f>English!C6</f>
        <v>0</v>
      </c>
      <c r="D6" s="662">
        <f>English!D6</f>
        <v>0</v>
      </c>
      <c r="E6" s="186"/>
      <c r="F6" s="187"/>
      <c r="G6" s="586" t="s">
        <v>227</v>
      </c>
      <c r="H6" s="185"/>
      <c r="I6" s="392">
        <f>English!I6</f>
        <v>0</v>
      </c>
      <c r="J6" s="587"/>
      <c r="K6" s="190"/>
      <c r="L6" s="186"/>
      <c r="M6" s="588" t="s">
        <v>228</v>
      </c>
      <c r="N6" s="185"/>
      <c r="O6" s="393">
        <f>English!O6</f>
        <v>0</v>
      </c>
      <c r="Q6" s="387"/>
      <c r="R6" s="387"/>
      <c r="S6" s="387"/>
      <c r="T6" s="387"/>
      <c r="U6" s="387"/>
      <c r="V6" s="387"/>
      <c r="W6" s="387"/>
      <c r="X6" s="387"/>
      <c r="Y6" s="387"/>
      <c r="Z6" s="387"/>
      <c r="AA6" s="387"/>
      <c r="AB6" s="387"/>
      <c r="AC6" s="387"/>
      <c r="AD6" s="387"/>
      <c r="AE6" s="387"/>
      <c r="AF6" s="387"/>
      <c r="AG6" s="387"/>
      <c r="AH6" s="387"/>
      <c r="AI6" s="387"/>
      <c r="AJ6" s="387"/>
      <c r="AK6" s="387"/>
      <c r="AL6" s="387"/>
      <c r="AM6" s="387"/>
      <c r="AN6" s="387"/>
      <c r="AO6" s="387"/>
    </row>
    <row r="7" spans="2:45" ht="12" customHeight="1" x14ac:dyDescent="0.25">
      <c r="B7" s="18"/>
      <c r="C7" s="41" t="s">
        <v>229</v>
      </c>
      <c r="D7" s="12"/>
      <c r="E7" s="12"/>
      <c r="F7" s="12"/>
      <c r="G7" s="12"/>
      <c r="H7" s="12"/>
      <c r="I7" s="168"/>
      <c r="J7" s="41" t="s">
        <v>230</v>
      </c>
      <c r="K7" s="19" t="s">
        <v>231</v>
      </c>
      <c r="L7" s="114"/>
      <c r="M7" s="115" t="s">
        <v>232</v>
      </c>
      <c r="N7" s="116"/>
      <c r="O7" s="117"/>
      <c r="Q7" s="387"/>
      <c r="R7" s="387"/>
      <c r="S7" s="387"/>
      <c r="T7" s="387"/>
      <c r="U7" s="387"/>
      <c r="V7" s="387"/>
      <c r="W7" s="387"/>
      <c r="X7" s="387"/>
      <c r="Y7" s="387"/>
      <c r="Z7" s="387"/>
      <c r="AA7" s="387"/>
      <c r="AB7" s="387"/>
      <c r="AC7" s="387"/>
      <c r="AD7" s="387"/>
      <c r="AE7" s="387"/>
      <c r="AF7" s="387"/>
      <c r="AG7" s="387"/>
      <c r="AH7" s="387"/>
      <c r="AI7" s="387"/>
      <c r="AJ7" s="387"/>
      <c r="AK7" s="387"/>
      <c r="AL7" s="387"/>
      <c r="AM7" s="387"/>
      <c r="AN7" s="387"/>
      <c r="AO7" s="387"/>
    </row>
    <row r="8" spans="2:45" ht="12" customHeight="1" x14ac:dyDescent="0.25">
      <c r="B8" s="25" t="s">
        <v>233</v>
      </c>
      <c r="C8" s="449">
        <f>English!C8</f>
        <v>0</v>
      </c>
      <c r="D8" s="395"/>
      <c r="E8" s="95"/>
      <c r="F8" s="167"/>
      <c r="G8" s="164"/>
      <c r="H8" s="165"/>
      <c r="I8" s="96" t="s">
        <v>357</v>
      </c>
      <c r="J8" s="394">
        <f>English!J8</f>
        <v>0</v>
      </c>
      <c r="K8" s="396">
        <f>English!K8</f>
        <v>0</v>
      </c>
      <c r="L8" s="91" t="s">
        <v>234</v>
      </c>
      <c r="M8" s="397">
        <f>English!M8</f>
        <v>0</v>
      </c>
      <c r="N8" s="92" t="s">
        <v>235</v>
      </c>
      <c r="O8" s="398">
        <f>English!O8</f>
        <v>0</v>
      </c>
      <c r="Q8" s="387"/>
      <c r="R8" s="387"/>
      <c r="S8" s="387"/>
      <c r="T8" s="387"/>
      <c r="U8" s="387"/>
      <c r="V8" s="387"/>
      <c r="W8" s="387"/>
      <c r="X8" s="387"/>
      <c r="Y8" s="387"/>
      <c r="Z8" s="387"/>
      <c r="AA8" s="387"/>
      <c r="AB8" s="387"/>
      <c r="AC8" s="387"/>
      <c r="AD8" s="387"/>
      <c r="AE8" s="387"/>
      <c r="AF8" s="387"/>
      <c r="AG8" s="387"/>
      <c r="AH8" s="387"/>
      <c r="AI8" s="387"/>
      <c r="AJ8" s="387"/>
      <c r="AK8" s="387"/>
      <c r="AL8" s="387"/>
      <c r="AM8" s="387"/>
      <c r="AN8" s="387"/>
      <c r="AO8" s="387"/>
    </row>
    <row r="9" spans="2:45" ht="12" customHeight="1" x14ac:dyDescent="0.25">
      <c r="B9" s="80" t="s">
        <v>236</v>
      </c>
      <c r="C9" s="399">
        <f>English!C9</f>
        <v>0</v>
      </c>
      <c r="D9" s="64" t="s">
        <v>237</v>
      </c>
      <c r="E9" s="377">
        <f>English!E9</f>
        <v>0</v>
      </c>
      <c r="F9" s="99" t="s">
        <v>238</v>
      </c>
      <c r="G9" s="400">
        <f>English!G9</f>
        <v>0</v>
      </c>
      <c r="H9" s="71"/>
      <c r="I9" s="101" t="s">
        <v>355</v>
      </c>
      <c r="J9" s="399">
        <f>English!J9</f>
        <v>0</v>
      </c>
      <c r="K9" s="401">
        <f>English!K9</f>
        <v>0</v>
      </c>
      <c r="L9" s="74" t="s">
        <v>353</v>
      </c>
      <c r="M9" s="402">
        <f>M8+O8</f>
        <v>0</v>
      </c>
      <c r="N9" s="64" t="s">
        <v>239</v>
      </c>
      <c r="O9" s="403">
        <f>English!O9</f>
        <v>0</v>
      </c>
      <c r="Q9" s="387"/>
      <c r="R9" s="387"/>
      <c r="S9" s="387"/>
      <c r="T9" s="387"/>
      <c r="U9" s="387"/>
      <c r="V9" s="387"/>
      <c r="W9" s="387"/>
      <c r="X9" s="387"/>
      <c r="Y9" s="387"/>
      <c r="Z9" s="387"/>
      <c r="AA9" s="387"/>
      <c r="AB9" s="387"/>
      <c r="AC9" s="387"/>
      <c r="AD9" s="387"/>
      <c r="AE9" s="387"/>
      <c r="AF9" s="387"/>
      <c r="AG9" s="387"/>
      <c r="AH9" s="387"/>
      <c r="AI9" s="387"/>
      <c r="AJ9" s="387"/>
      <c r="AK9" s="387"/>
      <c r="AL9" s="387"/>
      <c r="AM9" s="387"/>
      <c r="AN9" s="387"/>
      <c r="AO9" s="387"/>
    </row>
    <row r="10" spans="2:45" ht="12" customHeight="1" x14ac:dyDescent="0.25">
      <c r="B10" s="80" t="s">
        <v>240</v>
      </c>
      <c r="C10" s="399">
        <f>English!C10</f>
        <v>0</v>
      </c>
      <c r="D10" s="97" t="s">
        <v>241</v>
      </c>
      <c r="E10" s="377">
        <f>English!E10</f>
        <v>0</v>
      </c>
      <c r="F10" s="99" t="s">
        <v>238</v>
      </c>
      <c r="G10" s="400">
        <f>English!G10</f>
        <v>0</v>
      </c>
      <c r="H10" s="71"/>
      <c r="I10" s="101" t="s">
        <v>356</v>
      </c>
      <c r="J10" s="399">
        <f>English!J10</f>
        <v>0</v>
      </c>
      <c r="K10" s="401">
        <f>English!K10</f>
        <v>0</v>
      </c>
      <c r="L10" s="74" t="s">
        <v>242</v>
      </c>
      <c r="M10" s="402">
        <f>English!M10</f>
        <v>0</v>
      </c>
      <c r="N10" s="64" t="s">
        <v>243</v>
      </c>
      <c r="O10" s="404">
        <f>English!O10</f>
        <v>0</v>
      </c>
      <c r="Q10" s="387"/>
      <c r="R10" s="387"/>
      <c r="S10" s="387"/>
      <c r="T10" s="387"/>
      <c r="U10" s="387"/>
      <c r="V10" s="387"/>
      <c r="W10" s="387"/>
      <c r="X10" s="387"/>
      <c r="Y10" s="387"/>
      <c r="Z10" s="387"/>
      <c r="AA10" s="387"/>
      <c r="AB10" s="387"/>
      <c r="AC10" s="387"/>
      <c r="AD10" s="387"/>
      <c r="AE10" s="387"/>
      <c r="AF10" s="387"/>
      <c r="AG10" s="387"/>
      <c r="AH10" s="387"/>
      <c r="AI10" s="387"/>
      <c r="AJ10" s="387"/>
      <c r="AK10" s="387"/>
      <c r="AL10" s="387"/>
      <c r="AM10" s="387"/>
      <c r="AN10" s="387"/>
      <c r="AO10" s="387"/>
    </row>
    <row r="11" spans="2:45" ht="12" customHeight="1" thickBot="1" x14ac:dyDescent="0.3">
      <c r="B11" s="589" t="s">
        <v>244</v>
      </c>
      <c r="C11" s="405">
        <f>English!C11</f>
        <v>0</v>
      </c>
      <c r="D11" s="17" t="s">
        <v>237</v>
      </c>
      <c r="E11" s="406">
        <f>English!E11</f>
        <v>0</v>
      </c>
      <c r="F11" s="22" t="s">
        <v>238</v>
      </c>
      <c r="G11" s="407">
        <f>English!G11</f>
        <v>0</v>
      </c>
      <c r="H11" s="155"/>
      <c r="I11" s="35" t="s">
        <v>22</v>
      </c>
      <c r="J11" s="405">
        <f>English!J11</f>
        <v>0</v>
      </c>
      <c r="K11" s="408">
        <f>English!K11</f>
        <v>0</v>
      </c>
      <c r="L11" s="20" t="s">
        <v>245</v>
      </c>
      <c r="M11" s="409">
        <f>English!M11</f>
        <v>0</v>
      </c>
      <c r="N11" s="16"/>
      <c r="O11" s="15"/>
      <c r="Q11" s="387"/>
      <c r="R11" s="387"/>
      <c r="S11" s="387"/>
      <c r="T11" s="387"/>
      <c r="U11" s="387"/>
      <c r="V11" s="387"/>
      <c r="W11" s="387"/>
      <c r="X11" s="387"/>
      <c r="Y11" s="387"/>
      <c r="Z11" s="387"/>
      <c r="AA11" s="387"/>
      <c r="AB11" s="387"/>
      <c r="AC11" s="387"/>
      <c r="AD11" s="387"/>
      <c r="AE11" s="387"/>
      <c r="AF11" s="387"/>
      <c r="AG11" s="387"/>
      <c r="AH11" s="387"/>
      <c r="AI11" s="387"/>
      <c r="AJ11" s="387"/>
      <c r="AK11" s="387"/>
      <c r="AL11" s="387"/>
      <c r="AM11" s="387"/>
      <c r="AN11" s="387"/>
      <c r="AO11" s="387"/>
    </row>
    <row r="12" spans="2:45" ht="12" customHeight="1" x14ac:dyDescent="0.25">
      <c r="B12" s="23"/>
      <c r="C12" s="6"/>
      <c r="D12" s="6"/>
      <c r="E12" s="6"/>
      <c r="F12" s="6"/>
      <c r="G12" s="123"/>
      <c r="H12" s="122" t="s">
        <v>367</v>
      </c>
      <c r="I12" s="118"/>
      <c r="J12" s="118"/>
      <c r="K12" s="137"/>
      <c r="L12" s="116"/>
      <c r="M12" s="115" t="s">
        <v>368</v>
      </c>
      <c r="N12" s="116"/>
      <c r="O12" s="117"/>
      <c r="Q12" s="387"/>
      <c r="R12" s="387"/>
      <c r="S12" s="387"/>
      <c r="T12" s="387"/>
      <c r="U12" s="387"/>
      <c r="V12" s="387"/>
      <c r="W12" s="387"/>
      <c r="X12" s="387"/>
      <c r="Y12" s="387"/>
      <c r="Z12" s="387"/>
      <c r="AA12" s="387"/>
      <c r="AB12" s="387"/>
      <c r="AC12" s="387"/>
      <c r="AD12" s="387"/>
      <c r="AE12" s="387"/>
      <c r="AF12" s="387"/>
      <c r="AG12" s="387"/>
      <c r="AH12" s="387"/>
      <c r="AI12" s="387"/>
      <c r="AJ12" s="387"/>
      <c r="AK12" s="387"/>
      <c r="AL12" s="387"/>
      <c r="AM12" s="387"/>
      <c r="AN12" s="387"/>
      <c r="AO12" s="387"/>
    </row>
    <row r="13" spans="2:45" ht="12" customHeight="1" x14ac:dyDescent="0.25">
      <c r="B13" s="60" t="s">
        <v>246</v>
      </c>
      <c r="C13" s="56"/>
      <c r="D13" s="56"/>
      <c r="E13" s="58"/>
      <c r="F13" s="56"/>
      <c r="G13" s="56"/>
      <c r="H13" s="590"/>
      <c r="I13" s="663" t="str">
        <f>English!I13</f>
        <v>Pit</v>
      </c>
      <c r="J13" s="663" t="str">
        <f>English!J13</f>
        <v>Pit</v>
      </c>
      <c r="K13" s="663" t="str">
        <f>English!K13</f>
        <v>Pit</v>
      </c>
      <c r="L13" s="91" t="s">
        <v>247</v>
      </c>
      <c r="M13" s="31">
        <f>English!M13</f>
        <v>0</v>
      </c>
      <c r="N13" s="32"/>
      <c r="O13" s="24"/>
      <c r="Q13" s="387"/>
      <c r="R13" s="387"/>
      <c r="S13" s="387"/>
      <c r="T13" s="387"/>
      <c r="U13" s="387"/>
      <c r="V13" s="387"/>
      <c r="W13" s="387"/>
      <c r="X13" s="387"/>
      <c r="Y13" s="387"/>
      <c r="Z13" s="387"/>
      <c r="AA13" s="387"/>
      <c r="AB13" s="387"/>
      <c r="AC13" s="387"/>
      <c r="AD13" s="387"/>
      <c r="AE13" s="387"/>
      <c r="AF13" s="387"/>
      <c r="AG13" s="387"/>
      <c r="AH13" s="387"/>
      <c r="AI13" s="387"/>
      <c r="AJ13" s="387"/>
      <c r="AK13" s="387"/>
      <c r="AL13" s="387"/>
      <c r="AM13" s="387"/>
      <c r="AN13" s="387"/>
      <c r="AO13" s="387"/>
    </row>
    <row r="14" spans="2:45" ht="12" customHeight="1" x14ac:dyDescent="0.25">
      <c r="B14" s="62" t="s">
        <v>248</v>
      </c>
      <c r="C14" s="63"/>
      <c r="D14" s="63"/>
      <c r="E14" s="63"/>
      <c r="F14" s="63"/>
      <c r="G14" s="67"/>
      <c r="H14" s="411"/>
      <c r="I14" s="411">
        <f>English!I14</f>
        <v>0</v>
      </c>
      <c r="J14" s="411">
        <f>English!J14</f>
        <v>0</v>
      </c>
      <c r="K14" s="411">
        <f>English!K14</f>
        <v>0</v>
      </c>
      <c r="L14" s="64" t="s">
        <v>249</v>
      </c>
      <c r="M14" s="86">
        <f>English!M14</f>
        <v>0</v>
      </c>
      <c r="N14" s="98"/>
      <c r="O14" s="65"/>
      <c r="Q14" s="387"/>
      <c r="R14" s="387"/>
      <c r="S14" s="387"/>
      <c r="T14" s="387"/>
      <c r="U14" s="387"/>
      <c r="V14" s="387"/>
      <c r="W14" s="387"/>
      <c r="X14" s="387"/>
      <c r="Y14" s="387"/>
      <c r="Z14" s="387"/>
      <c r="AA14" s="387"/>
      <c r="AB14" s="387"/>
      <c r="AC14" s="387"/>
      <c r="AD14" s="387"/>
      <c r="AE14" s="387"/>
      <c r="AF14" s="387"/>
      <c r="AG14" s="387"/>
      <c r="AH14" s="387"/>
      <c r="AI14" s="387"/>
      <c r="AJ14" s="387"/>
      <c r="AK14" s="387"/>
      <c r="AL14" s="387"/>
      <c r="AM14" s="387"/>
      <c r="AN14" s="387"/>
      <c r="AO14" s="387"/>
    </row>
    <row r="15" spans="2:45" ht="12" customHeight="1" x14ac:dyDescent="0.25">
      <c r="B15" s="591" t="s">
        <v>250</v>
      </c>
      <c r="C15" s="63"/>
      <c r="D15" s="64"/>
      <c r="E15" s="64" t="s">
        <v>0</v>
      </c>
      <c r="F15" s="63"/>
      <c r="G15" s="67"/>
      <c r="H15" s="412"/>
      <c r="I15" s="412">
        <f>English!I15</f>
        <v>0</v>
      </c>
      <c r="J15" s="412">
        <f>English!J15</f>
        <v>0</v>
      </c>
      <c r="K15" s="412">
        <f>English!K15</f>
        <v>0</v>
      </c>
      <c r="L15" s="64" t="s">
        <v>251</v>
      </c>
      <c r="M15" s="413">
        <f>English!M15</f>
        <v>0</v>
      </c>
      <c r="N15" s="82" t="s">
        <v>252</v>
      </c>
      <c r="O15" s="414">
        <f>English!O15</f>
        <v>0</v>
      </c>
      <c r="Q15" s="387"/>
      <c r="R15" s="387"/>
      <c r="S15" s="387"/>
      <c r="T15" s="387"/>
      <c r="U15" s="387"/>
      <c r="V15" s="387"/>
      <c r="W15" s="387"/>
      <c r="X15" s="387"/>
      <c r="Y15" s="387"/>
      <c r="Z15" s="387"/>
      <c r="AA15" s="387"/>
      <c r="AB15" s="387"/>
      <c r="AC15" s="387"/>
      <c r="AD15" s="387"/>
      <c r="AE15" s="387"/>
      <c r="AF15" s="387"/>
      <c r="AG15" s="387"/>
      <c r="AH15" s="387"/>
      <c r="AI15" s="387"/>
      <c r="AJ15" s="387"/>
      <c r="AK15" s="387"/>
      <c r="AL15" s="387"/>
      <c r="AM15" s="387"/>
      <c r="AN15" s="387"/>
      <c r="AO15" s="387"/>
    </row>
    <row r="16" spans="2:45" ht="12" customHeight="1" x14ac:dyDescent="0.25">
      <c r="B16" s="62" t="s">
        <v>253</v>
      </c>
      <c r="C16" s="63"/>
      <c r="D16" s="63"/>
      <c r="E16" s="63"/>
      <c r="F16" s="63"/>
      <c r="G16" s="63"/>
      <c r="H16" s="415"/>
      <c r="I16" s="415">
        <f>English!I16</f>
        <v>0</v>
      </c>
      <c r="J16" s="415">
        <f>English!J16</f>
        <v>0</v>
      </c>
      <c r="K16" s="415">
        <f>English!K16</f>
        <v>0</v>
      </c>
      <c r="L16" s="150" t="s">
        <v>254</v>
      </c>
      <c r="M16" s="592">
        <f>English!M16</f>
        <v>0</v>
      </c>
      <c r="N16" s="151" t="s">
        <v>255</v>
      </c>
      <c r="O16" s="417">
        <f>English!O16</f>
        <v>0</v>
      </c>
      <c r="P16" s="156"/>
      <c r="Q16" s="387"/>
      <c r="R16" s="387"/>
      <c r="S16" s="387"/>
      <c r="T16" s="387"/>
      <c r="U16" s="387"/>
      <c r="V16" s="387"/>
      <c r="W16" s="387"/>
      <c r="X16" s="387"/>
      <c r="Y16" s="387"/>
      <c r="Z16" s="387"/>
      <c r="AA16" s="387"/>
      <c r="AB16" s="387"/>
      <c r="AC16" s="387"/>
      <c r="AD16" s="387"/>
      <c r="AE16" s="387"/>
      <c r="AF16" s="387"/>
      <c r="AG16" s="387"/>
      <c r="AH16" s="387"/>
      <c r="AI16" s="387"/>
      <c r="AJ16" s="387"/>
      <c r="AK16" s="387"/>
      <c r="AL16" s="387"/>
      <c r="AM16" s="387"/>
      <c r="AN16" s="387"/>
      <c r="AO16" s="387"/>
    </row>
    <row r="17" spans="2:41" ht="12" customHeight="1" x14ac:dyDescent="0.25">
      <c r="B17" s="62" t="s">
        <v>256</v>
      </c>
      <c r="C17" s="63"/>
      <c r="D17" s="63"/>
      <c r="E17" s="63"/>
      <c r="F17" s="63"/>
      <c r="G17" s="63"/>
      <c r="H17" s="418"/>
      <c r="I17" s="418">
        <f>English!I17</f>
        <v>0</v>
      </c>
      <c r="J17" s="418">
        <f>English!J17</f>
        <v>0</v>
      </c>
      <c r="K17" s="418">
        <f>English!K17</f>
        <v>0</v>
      </c>
      <c r="L17" s="293" t="s">
        <v>257</v>
      </c>
      <c r="M17" s="294"/>
      <c r="N17" s="294"/>
      <c r="O17" s="295"/>
      <c r="Q17" s="387"/>
      <c r="R17" s="387"/>
      <c r="S17" s="387"/>
      <c r="T17" s="387"/>
      <c r="U17" s="387"/>
      <c r="V17" s="387"/>
      <c r="W17" s="387"/>
      <c r="X17" s="387"/>
      <c r="Y17" s="387"/>
      <c r="Z17" s="387"/>
      <c r="AA17" s="387"/>
      <c r="AB17" s="387"/>
      <c r="AC17" s="387"/>
      <c r="AD17" s="387"/>
      <c r="AE17" s="387"/>
      <c r="AF17" s="387"/>
      <c r="AG17" s="387"/>
      <c r="AH17" s="387"/>
      <c r="AI17" s="387"/>
      <c r="AJ17" s="387"/>
      <c r="AK17" s="387"/>
      <c r="AL17" s="387"/>
      <c r="AM17" s="387"/>
      <c r="AN17" s="387"/>
      <c r="AO17" s="387"/>
    </row>
    <row r="18" spans="2:41" ht="12" customHeight="1" x14ac:dyDescent="0.25">
      <c r="B18" s="593" t="s">
        <v>258</v>
      </c>
      <c r="C18" s="63"/>
      <c r="D18" s="63"/>
      <c r="E18" s="63"/>
      <c r="F18" s="63" t="s">
        <v>0</v>
      </c>
      <c r="G18" s="63" t="s">
        <v>0</v>
      </c>
      <c r="H18" s="419"/>
      <c r="I18" s="419">
        <f>English!I18</f>
        <v>0</v>
      </c>
      <c r="J18" s="419">
        <f>English!J18</f>
        <v>0</v>
      </c>
      <c r="K18" s="419">
        <f>English!K18</f>
        <v>0</v>
      </c>
      <c r="L18" s="150" t="s">
        <v>236</v>
      </c>
      <c r="M18" s="420" t="str">
        <f>English!M18</f>
        <v/>
      </c>
      <c r="N18" s="154" t="s">
        <v>39</v>
      </c>
      <c r="O18" s="417" t="str">
        <f>English!O18</f>
        <v/>
      </c>
      <c r="Q18" s="387"/>
      <c r="R18" s="387"/>
      <c r="S18" s="387"/>
      <c r="T18" s="387"/>
      <c r="U18" s="387"/>
      <c r="V18" s="387"/>
      <c r="W18" s="387"/>
      <c r="X18" s="387"/>
      <c r="Y18" s="387"/>
      <c r="Z18" s="387"/>
      <c r="AA18" s="387"/>
      <c r="AB18" s="387"/>
      <c r="AC18" s="387"/>
      <c r="AD18" s="387"/>
      <c r="AE18" s="387"/>
      <c r="AF18" s="387"/>
      <c r="AG18" s="387"/>
      <c r="AH18" s="387"/>
      <c r="AI18" s="387"/>
      <c r="AJ18" s="387"/>
      <c r="AK18" s="387"/>
      <c r="AL18" s="387"/>
      <c r="AM18" s="387"/>
      <c r="AN18" s="387"/>
      <c r="AO18" s="387"/>
    </row>
    <row r="19" spans="2:41" ht="12" customHeight="1" x14ac:dyDescent="0.25">
      <c r="B19" s="593" t="s">
        <v>259</v>
      </c>
      <c r="C19" s="63"/>
      <c r="D19" s="63"/>
      <c r="E19" s="63"/>
      <c r="F19" s="63" t="s">
        <v>0</v>
      </c>
      <c r="G19" s="63"/>
      <c r="H19" s="419"/>
      <c r="I19" s="419">
        <f>English!I19</f>
        <v>0</v>
      </c>
      <c r="J19" s="419">
        <f>English!J19</f>
        <v>0</v>
      </c>
      <c r="K19" s="419">
        <f>English!K19</f>
        <v>0</v>
      </c>
      <c r="L19" s="152" t="s">
        <v>260</v>
      </c>
      <c r="M19" s="153">
        <v>0</v>
      </c>
      <c r="N19" s="594">
        <f>English!N19</f>
        <v>0</v>
      </c>
      <c r="O19" s="595"/>
      <c r="Q19" s="387"/>
      <c r="R19" s="387"/>
      <c r="S19" s="387"/>
      <c r="T19" s="387"/>
      <c r="U19" s="387"/>
      <c r="V19" s="387"/>
      <c r="W19" s="387"/>
      <c r="X19" s="387"/>
      <c r="Y19" s="387"/>
      <c r="Z19" s="387"/>
      <c r="AA19" s="387"/>
      <c r="AB19" s="387"/>
      <c r="AC19" s="387"/>
      <c r="AD19" s="387"/>
      <c r="AE19" s="387"/>
      <c r="AF19" s="387"/>
      <c r="AG19" s="387"/>
      <c r="AH19" s="387"/>
      <c r="AI19" s="387"/>
      <c r="AJ19" s="387"/>
      <c r="AK19" s="387"/>
      <c r="AL19" s="387"/>
      <c r="AM19" s="387"/>
      <c r="AN19" s="387"/>
      <c r="AO19" s="387"/>
    </row>
    <row r="20" spans="2:41" ht="12" customHeight="1" x14ac:dyDescent="0.25">
      <c r="B20" s="62" t="s">
        <v>363</v>
      </c>
      <c r="C20" s="63"/>
      <c r="D20" s="63"/>
      <c r="E20" s="63"/>
      <c r="F20" s="63"/>
      <c r="G20" s="63"/>
      <c r="H20" s="411"/>
      <c r="I20" s="412">
        <f>English!I20</f>
        <v>0</v>
      </c>
      <c r="J20" s="412">
        <f>English!J20</f>
        <v>0</v>
      </c>
      <c r="K20" s="412">
        <f>English!K20</f>
        <v>0</v>
      </c>
      <c r="L20" s="64" t="s">
        <v>261</v>
      </c>
      <c r="M20" s="63"/>
      <c r="N20" s="422">
        <f>English!N20</f>
        <v>0</v>
      </c>
      <c r="O20" s="65"/>
      <c r="Q20" s="387"/>
      <c r="R20" s="387"/>
      <c r="S20" s="387"/>
      <c r="T20" s="387"/>
      <c r="U20" s="387"/>
      <c r="V20" s="387"/>
      <c r="W20" s="387"/>
      <c r="X20" s="387"/>
      <c r="Y20" s="387"/>
      <c r="Z20" s="387"/>
      <c r="AA20" s="387"/>
      <c r="AB20" s="387"/>
      <c r="AC20" s="387"/>
      <c r="AD20" s="387"/>
      <c r="AE20" s="387"/>
      <c r="AF20" s="387"/>
      <c r="AG20" s="387"/>
      <c r="AH20" s="387"/>
      <c r="AI20" s="387"/>
      <c r="AJ20" s="387"/>
      <c r="AK20" s="387"/>
      <c r="AL20" s="387"/>
      <c r="AM20" s="387"/>
      <c r="AN20" s="387"/>
      <c r="AO20" s="387"/>
    </row>
    <row r="21" spans="2:41" ht="12" customHeight="1" x14ac:dyDescent="0.25">
      <c r="B21" s="62" t="s">
        <v>262</v>
      </c>
      <c r="C21" s="63"/>
      <c r="D21" s="63"/>
      <c r="E21" s="63"/>
      <c r="F21" s="63"/>
      <c r="G21" s="63"/>
      <c r="H21" s="411"/>
      <c r="I21" s="411">
        <f>English!I21</f>
        <v>0</v>
      </c>
      <c r="J21" s="411">
        <f>English!J21</f>
        <v>0</v>
      </c>
      <c r="K21" s="411">
        <f>English!K21</f>
        <v>0</v>
      </c>
      <c r="L21" s="91" t="s">
        <v>263</v>
      </c>
      <c r="M21" s="31"/>
      <c r="N21" s="423">
        <f>English!N21</f>
        <v>0</v>
      </c>
      <c r="O21" s="24"/>
      <c r="Q21" s="387"/>
      <c r="R21" s="387"/>
      <c r="S21" s="387"/>
      <c r="T21" s="387"/>
      <c r="U21" s="387"/>
      <c r="V21" s="387"/>
      <c r="W21" s="387"/>
      <c r="X21" s="387"/>
      <c r="Y21" s="387"/>
      <c r="Z21" s="387"/>
      <c r="AA21" s="387"/>
      <c r="AB21" s="387"/>
      <c r="AC21" s="387"/>
      <c r="AD21" s="387"/>
      <c r="AE21" s="387"/>
      <c r="AF21" s="387"/>
      <c r="AG21" s="387"/>
      <c r="AH21" s="387"/>
      <c r="AI21" s="387"/>
      <c r="AJ21" s="387"/>
      <c r="AK21" s="387"/>
      <c r="AL21" s="387"/>
      <c r="AM21" s="387"/>
      <c r="AN21" s="387"/>
      <c r="AO21" s="387"/>
    </row>
    <row r="22" spans="2:41" ht="12" customHeight="1" x14ac:dyDescent="0.25">
      <c r="B22" s="62" t="s">
        <v>264</v>
      </c>
      <c r="C22" s="63"/>
      <c r="D22" s="63"/>
      <c r="E22" s="63"/>
      <c r="F22" s="63"/>
      <c r="G22" s="63"/>
      <c r="H22" s="424"/>
      <c r="I22" s="424">
        <f>English!I22</f>
        <v>0</v>
      </c>
      <c r="J22" s="424">
        <f>English!J22</f>
        <v>0</v>
      </c>
      <c r="K22" s="424">
        <f>English!K22</f>
        <v>0</v>
      </c>
      <c r="L22" s="129" t="s">
        <v>367</v>
      </c>
      <c r="M22" s="120"/>
      <c r="N22" s="120"/>
      <c r="O22" s="121"/>
      <c r="Q22" s="387"/>
      <c r="R22" s="387"/>
      <c r="S22" s="387"/>
      <c r="T22" s="387"/>
      <c r="U22" s="387"/>
      <c r="V22" s="387"/>
      <c r="W22" s="387"/>
      <c r="X22" s="387"/>
      <c r="Y22" s="387"/>
      <c r="Z22" s="387"/>
      <c r="AA22" s="387"/>
      <c r="AB22" s="387"/>
      <c r="AC22" s="387"/>
      <c r="AD22" s="387"/>
      <c r="AE22" s="387"/>
      <c r="AF22" s="387"/>
      <c r="AG22" s="387"/>
      <c r="AH22" s="387"/>
      <c r="AI22" s="387"/>
      <c r="AJ22" s="387"/>
      <c r="AK22" s="387"/>
      <c r="AL22" s="387"/>
      <c r="AM22" s="387"/>
      <c r="AN22" s="387"/>
      <c r="AO22" s="387"/>
    </row>
    <row r="23" spans="2:41" ht="12" customHeight="1" x14ac:dyDescent="0.25">
      <c r="B23" s="593" t="s">
        <v>364</v>
      </c>
      <c r="C23" s="63"/>
      <c r="D23" s="63"/>
      <c r="E23" s="67"/>
      <c r="F23" s="63"/>
      <c r="G23" s="64" t="s">
        <v>0</v>
      </c>
      <c r="H23" s="419"/>
      <c r="I23" s="425">
        <f>English!I23</f>
        <v>0</v>
      </c>
      <c r="J23" s="425">
        <f>English!J23</f>
        <v>0</v>
      </c>
      <c r="K23" s="425">
        <f>English!K23</f>
        <v>0</v>
      </c>
      <c r="L23" s="96" t="s">
        <v>265</v>
      </c>
      <c r="M23" s="596">
        <f>English!M23</f>
        <v>0</v>
      </c>
      <c r="N23" s="94" t="s">
        <v>45</v>
      </c>
      <c r="O23" s="597">
        <f>English!O23</f>
        <v>0</v>
      </c>
      <c r="Q23" s="387"/>
      <c r="R23" s="387"/>
      <c r="S23" s="387"/>
      <c r="T23" s="387"/>
      <c r="U23" s="387"/>
      <c r="V23" s="387"/>
      <c r="W23" s="387"/>
      <c r="X23" s="387"/>
      <c r="Y23" s="387"/>
      <c r="Z23" s="387"/>
      <c r="AA23" s="387"/>
      <c r="AB23" s="387"/>
      <c r="AC23" s="387"/>
      <c r="AD23" s="387"/>
      <c r="AE23" s="387"/>
      <c r="AF23" s="387"/>
      <c r="AG23" s="387"/>
      <c r="AH23" s="387"/>
      <c r="AI23" s="387"/>
      <c r="AJ23" s="387"/>
      <c r="AK23" s="387"/>
      <c r="AL23" s="387"/>
      <c r="AM23" s="387"/>
      <c r="AN23" s="387"/>
      <c r="AO23" s="387"/>
    </row>
    <row r="24" spans="2:41" ht="12" customHeight="1" x14ac:dyDescent="0.25">
      <c r="B24" s="62" t="s">
        <v>266</v>
      </c>
      <c r="C24" s="63"/>
      <c r="D24" s="63"/>
      <c r="E24" s="63"/>
      <c r="F24" s="63"/>
      <c r="G24" s="63"/>
      <c r="H24" s="419"/>
      <c r="I24" s="412">
        <f>English!I24</f>
        <v>0</v>
      </c>
      <c r="J24" s="412">
        <f>English!J24</f>
        <v>0</v>
      </c>
      <c r="K24" s="412">
        <f>English!K24</f>
        <v>0</v>
      </c>
      <c r="L24" s="125" t="s">
        <v>267</v>
      </c>
      <c r="M24" s="443">
        <f>English!M24</f>
        <v>0</v>
      </c>
      <c r="N24" s="302" t="s">
        <v>179</v>
      </c>
      <c r="O24" s="598">
        <f>English!O24</f>
        <v>0</v>
      </c>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c r="AN24" s="387"/>
      <c r="AO24" s="387"/>
    </row>
    <row r="25" spans="2:41" ht="12" customHeight="1" x14ac:dyDescent="0.25">
      <c r="B25" s="62" t="s">
        <v>268</v>
      </c>
      <c r="C25" s="63"/>
      <c r="D25" s="63"/>
      <c r="E25" s="63"/>
      <c r="F25" s="63"/>
      <c r="G25" s="63"/>
      <c r="H25" s="430">
        <f>IF(H26=0,0,100-H26-H27)</f>
        <v>0</v>
      </c>
      <c r="I25" s="430">
        <f>English!I25</f>
        <v>0</v>
      </c>
      <c r="J25" s="430">
        <f>English!J25</f>
        <v>0</v>
      </c>
      <c r="K25" s="430">
        <f>English!K25</f>
        <v>0</v>
      </c>
      <c r="L25" s="96" t="s">
        <v>269</v>
      </c>
      <c r="M25" s="596">
        <f>English!M25</f>
        <v>0</v>
      </c>
      <c r="N25" s="94" t="s">
        <v>270</v>
      </c>
      <c r="O25" s="598">
        <f>English!O25</f>
        <v>0</v>
      </c>
      <c r="Q25" s="387"/>
      <c r="R25" s="387"/>
      <c r="S25" s="387"/>
      <c r="T25" s="387"/>
      <c r="U25" s="387"/>
      <c r="V25" s="387"/>
      <c r="W25" s="387"/>
      <c r="X25" s="387"/>
      <c r="Y25" s="387"/>
      <c r="Z25" s="387"/>
      <c r="AA25" s="387"/>
      <c r="AB25" s="387"/>
      <c r="AC25" s="387"/>
      <c r="AD25" s="387"/>
      <c r="AE25" s="387"/>
      <c r="AF25" s="387"/>
      <c r="AG25" s="387"/>
      <c r="AH25" s="387"/>
      <c r="AI25" s="387"/>
      <c r="AJ25" s="387"/>
      <c r="AK25" s="387"/>
      <c r="AL25" s="387"/>
      <c r="AM25" s="387"/>
      <c r="AN25" s="387"/>
      <c r="AO25" s="387"/>
    </row>
    <row r="26" spans="2:41" ht="12" customHeight="1" x14ac:dyDescent="0.25">
      <c r="B26" s="62" t="s">
        <v>271</v>
      </c>
      <c r="C26" s="63"/>
      <c r="D26" s="63"/>
      <c r="E26" s="63"/>
      <c r="F26" s="63"/>
      <c r="G26" s="63"/>
      <c r="H26" s="431"/>
      <c r="I26" s="430">
        <f>English!I26</f>
        <v>0</v>
      </c>
      <c r="J26" s="430">
        <f>English!J26</f>
        <v>0</v>
      </c>
      <c r="K26" s="430">
        <f>English!K26</f>
        <v>0</v>
      </c>
      <c r="L26" s="129" t="s">
        <v>51</v>
      </c>
      <c r="M26" s="120"/>
      <c r="N26" s="120"/>
      <c r="O26" s="121"/>
      <c r="Q26" s="387"/>
      <c r="R26" s="387"/>
      <c r="S26" s="387"/>
      <c r="T26" s="387"/>
      <c r="U26" s="387"/>
      <c r="V26" s="387"/>
      <c r="W26" s="387"/>
      <c r="X26" s="387"/>
      <c r="Y26" s="387"/>
      <c r="Z26" s="387"/>
      <c r="AA26" s="387"/>
      <c r="AB26" s="387"/>
      <c r="AC26" s="387"/>
      <c r="AD26" s="387"/>
      <c r="AE26" s="387"/>
      <c r="AF26" s="387"/>
      <c r="AG26" s="387"/>
      <c r="AH26" s="387"/>
      <c r="AI26" s="387"/>
      <c r="AJ26" s="387"/>
      <c r="AK26" s="387"/>
      <c r="AL26" s="387"/>
      <c r="AM26" s="387"/>
      <c r="AN26" s="387"/>
      <c r="AO26" s="387"/>
    </row>
    <row r="27" spans="2:41" ht="12" customHeight="1" x14ac:dyDescent="0.25">
      <c r="B27" s="62" t="s">
        <v>272</v>
      </c>
      <c r="C27" s="63"/>
      <c r="D27" s="63"/>
      <c r="E27" s="63"/>
      <c r="F27" s="63"/>
      <c r="G27" s="63"/>
      <c r="H27" s="431"/>
      <c r="I27" s="431">
        <f>English!I27</f>
        <v>0</v>
      </c>
      <c r="J27" s="431">
        <f>English!J27</f>
        <v>0</v>
      </c>
      <c r="K27" s="431">
        <f>English!K27</f>
        <v>0</v>
      </c>
      <c r="L27" s="96" t="s">
        <v>52</v>
      </c>
      <c r="M27" s="432">
        <f>English!M27</f>
        <v>0</v>
      </c>
      <c r="N27" s="432">
        <f>English!N27</f>
        <v>0</v>
      </c>
      <c r="O27" s="599">
        <f>English!O27</f>
        <v>0</v>
      </c>
      <c r="Q27" s="387"/>
      <c r="R27" s="387"/>
      <c r="S27" s="387"/>
      <c r="T27" s="387"/>
      <c r="U27" s="387"/>
      <c r="V27" s="387"/>
      <c r="W27" s="387"/>
      <c r="X27" s="387"/>
      <c r="Y27" s="387"/>
      <c r="Z27" s="387"/>
      <c r="AA27" s="387"/>
      <c r="AB27" s="387"/>
      <c r="AC27" s="387"/>
      <c r="AD27" s="387"/>
      <c r="AE27" s="387"/>
      <c r="AF27" s="387"/>
      <c r="AG27" s="387"/>
      <c r="AH27" s="387"/>
      <c r="AI27" s="387"/>
      <c r="AJ27" s="387"/>
      <c r="AK27" s="387"/>
      <c r="AL27" s="387"/>
      <c r="AM27" s="387"/>
      <c r="AN27" s="387"/>
      <c r="AO27" s="387"/>
    </row>
    <row r="28" spans="2:41" ht="12" customHeight="1" x14ac:dyDescent="0.25">
      <c r="B28" s="62" t="s">
        <v>273</v>
      </c>
      <c r="C28" s="63"/>
      <c r="D28" s="63"/>
      <c r="E28" s="63"/>
      <c r="F28" s="63"/>
      <c r="G28" s="63"/>
      <c r="H28" s="419"/>
      <c r="I28" s="419">
        <f>English!I28</f>
        <v>0</v>
      </c>
      <c r="J28" s="419">
        <f>English!J28</f>
        <v>0</v>
      </c>
      <c r="K28" s="419">
        <f>English!K28</f>
        <v>0</v>
      </c>
      <c r="L28" s="125" t="s">
        <v>54</v>
      </c>
      <c r="M28" s="434">
        <f>English!M28</f>
        <v>0</v>
      </c>
      <c r="N28" s="434">
        <f>English!N28</f>
        <v>0</v>
      </c>
      <c r="O28" s="435">
        <f>English!O28</f>
        <v>0</v>
      </c>
      <c r="Q28" s="387"/>
      <c r="R28" s="387"/>
      <c r="S28" s="387"/>
      <c r="T28" s="387"/>
      <c r="U28" s="387"/>
      <c r="V28" s="387"/>
      <c r="W28" s="387"/>
      <c r="X28" s="387"/>
      <c r="Y28" s="387"/>
      <c r="Z28" s="387"/>
      <c r="AA28" s="387"/>
      <c r="AB28" s="387"/>
      <c r="AC28" s="387"/>
      <c r="AD28" s="387"/>
      <c r="AE28" s="387"/>
      <c r="AF28" s="387"/>
      <c r="AG28" s="387"/>
      <c r="AH28" s="387"/>
      <c r="AI28" s="387"/>
      <c r="AJ28" s="387"/>
      <c r="AK28" s="387"/>
      <c r="AL28" s="387"/>
      <c r="AM28" s="387"/>
      <c r="AN28" s="387"/>
      <c r="AO28" s="387"/>
    </row>
    <row r="29" spans="2:41" ht="12" customHeight="1" x14ac:dyDescent="0.25">
      <c r="B29" s="62" t="s">
        <v>365</v>
      </c>
      <c r="C29" s="63"/>
      <c r="D29" s="63"/>
      <c r="E29" s="63"/>
      <c r="F29" s="63"/>
      <c r="G29" s="63"/>
      <c r="H29" s="431"/>
      <c r="I29" s="418">
        <f>English!I29</f>
        <v>0</v>
      </c>
      <c r="J29" s="418">
        <f>English!J29</f>
        <v>0</v>
      </c>
      <c r="K29" s="418">
        <f>English!K29</f>
        <v>0</v>
      </c>
      <c r="L29" s="125" t="s">
        <v>274</v>
      </c>
      <c r="M29" s="436">
        <f>English!M29</f>
        <v>0</v>
      </c>
      <c r="N29" s="436">
        <f>English!N29</f>
        <v>0</v>
      </c>
      <c r="O29" s="435">
        <f>English!O29</f>
        <v>0</v>
      </c>
      <c r="P29" s="3"/>
      <c r="Q29" s="387"/>
      <c r="R29" s="387"/>
      <c r="S29" s="387"/>
      <c r="T29" s="387"/>
      <c r="U29" s="387"/>
      <c r="V29" s="387"/>
      <c r="W29" s="387"/>
      <c r="X29" s="387"/>
      <c r="Y29" s="387"/>
      <c r="Z29" s="387"/>
      <c r="AA29" s="387"/>
      <c r="AB29" s="387"/>
      <c r="AC29" s="387"/>
      <c r="AD29" s="387"/>
      <c r="AE29" s="387"/>
      <c r="AF29" s="387"/>
      <c r="AG29" s="387"/>
      <c r="AH29" s="387"/>
      <c r="AI29" s="387"/>
      <c r="AJ29" s="387"/>
      <c r="AK29" s="387"/>
      <c r="AL29" s="387"/>
      <c r="AM29" s="387"/>
      <c r="AN29" s="387"/>
      <c r="AO29" s="387"/>
    </row>
    <row r="30" spans="2:41" ht="12" customHeight="1" x14ac:dyDescent="0.25">
      <c r="B30" s="62" t="s">
        <v>56</v>
      </c>
      <c r="C30" s="63"/>
      <c r="D30" s="63"/>
      <c r="E30" s="63"/>
      <c r="F30" s="63"/>
      <c r="G30" s="63"/>
      <c r="H30" s="419"/>
      <c r="I30" s="431">
        <f>English!I30</f>
        <v>0</v>
      </c>
      <c r="J30" s="431">
        <f>English!J30</f>
        <v>0</v>
      </c>
      <c r="K30" s="431">
        <f>English!K30</f>
        <v>0</v>
      </c>
      <c r="L30" s="125" t="s">
        <v>275</v>
      </c>
      <c r="M30" s="436">
        <f>English!M30</f>
        <v>0</v>
      </c>
      <c r="N30" s="436">
        <f>English!N30</f>
        <v>0</v>
      </c>
      <c r="O30" s="435">
        <f>English!O30</f>
        <v>0</v>
      </c>
      <c r="Q30" s="387"/>
      <c r="R30" s="387"/>
      <c r="S30" s="387"/>
      <c r="T30" s="387"/>
      <c r="U30" s="387"/>
      <c r="V30" s="387"/>
      <c r="W30" s="387"/>
      <c r="X30" s="387"/>
      <c r="Y30" s="387"/>
      <c r="Z30" s="387"/>
      <c r="AA30" s="387"/>
      <c r="AB30" s="387"/>
      <c r="AC30" s="387"/>
      <c r="AD30" s="387"/>
      <c r="AE30" s="387"/>
      <c r="AF30" s="387"/>
      <c r="AG30" s="387"/>
      <c r="AH30" s="387"/>
      <c r="AI30" s="387"/>
      <c r="AJ30" s="387"/>
      <c r="AK30" s="387"/>
      <c r="AL30" s="387"/>
      <c r="AM30" s="387"/>
      <c r="AN30" s="387"/>
      <c r="AO30" s="387"/>
    </row>
    <row r="31" spans="2:41" ht="12" customHeight="1" x14ac:dyDescent="0.25">
      <c r="B31" s="62" t="s">
        <v>276</v>
      </c>
      <c r="C31" s="63"/>
      <c r="D31" s="63"/>
      <c r="E31" s="63"/>
      <c r="F31" s="63"/>
      <c r="G31" s="63"/>
      <c r="H31" s="437"/>
      <c r="I31" s="419">
        <f>English!I31</f>
        <v>0</v>
      </c>
      <c r="J31" s="419">
        <f>English!J31</f>
        <v>0</v>
      </c>
      <c r="K31" s="419">
        <f>English!K31</f>
        <v>0</v>
      </c>
      <c r="L31" s="134" t="s">
        <v>58</v>
      </c>
      <c r="M31" s="434">
        <f>English!M31</f>
        <v>0</v>
      </c>
      <c r="N31" s="434">
        <f>English!N31</f>
        <v>0</v>
      </c>
      <c r="O31" s="435">
        <f>English!O31</f>
        <v>0</v>
      </c>
      <c r="Q31" s="387"/>
      <c r="R31" s="387"/>
      <c r="S31" s="387"/>
      <c r="T31" s="387"/>
      <c r="U31" s="387"/>
      <c r="V31" s="387"/>
      <c r="W31" s="387"/>
      <c r="X31" s="387"/>
      <c r="Y31" s="387"/>
      <c r="Z31" s="387"/>
      <c r="AA31" s="387"/>
      <c r="AB31" s="387"/>
      <c r="AC31" s="387"/>
      <c r="AD31" s="387"/>
      <c r="AE31" s="387"/>
      <c r="AF31" s="387"/>
      <c r="AG31" s="387"/>
      <c r="AH31" s="387"/>
      <c r="AI31" s="387"/>
      <c r="AJ31" s="387"/>
      <c r="AK31" s="387"/>
      <c r="AL31" s="387"/>
      <c r="AM31" s="387"/>
      <c r="AN31" s="387"/>
      <c r="AO31" s="387"/>
    </row>
    <row r="32" spans="2:41" ht="12" customHeight="1" x14ac:dyDescent="0.25">
      <c r="B32" s="62" t="s">
        <v>277</v>
      </c>
      <c r="C32" s="63"/>
      <c r="D32" s="63"/>
      <c r="E32" s="63"/>
      <c r="F32" s="63"/>
      <c r="G32" s="63"/>
      <c r="H32" s="438"/>
      <c r="I32" s="600">
        <f>English!I32</f>
        <v>0</v>
      </c>
      <c r="J32" s="600">
        <f>English!J32</f>
        <v>0</v>
      </c>
      <c r="K32" s="600">
        <f>English!K32</f>
        <v>0</v>
      </c>
      <c r="L32" s="125" t="s">
        <v>60</v>
      </c>
      <c r="M32" s="434">
        <f>English!M32</f>
        <v>0</v>
      </c>
      <c r="N32" s="434">
        <f>English!N32</f>
        <v>0</v>
      </c>
      <c r="O32" s="435">
        <f>English!O32</f>
        <v>0</v>
      </c>
      <c r="Q32" s="387"/>
      <c r="R32" s="387"/>
      <c r="S32" s="387"/>
      <c r="T32" s="387"/>
      <c r="U32" s="387"/>
      <c r="V32" s="387"/>
      <c r="W32" s="387"/>
      <c r="X32" s="387"/>
      <c r="Y32" s="387"/>
      <c r="Z32" s="387"/>
      <c r="AA32" s="387"/>
      <c r="AB32" s="387"/>
      <c r="AC32" s="387"/>
      <c r="AD32" s="387"/>
      <c r="AE32" s="387"/>
      <c r="AF32" s="387"/>
      <c r="AG32" s="387"/>
      <c r="AH32" s="387"/>
      <c r="AI32" s="387"/>
      <c r="AJ32" s="387"/>
      <c r="AK32" s="387"/>
      <c r="AL32" s="387"/>
      <c r="AM32" s="387"/>
      <c r="AN32" s="387"/>
      <c r="AO32" s="387"/>
    </row>
    <row r="33" spans="2:41" ht="12" customHeight="1" x14ac:dyDescent="0.25">
      <c r="B33" s="62" t="s">
        <v>278</v>
      </c>
      <c r="C33" s="63"/>
      <c r="D33" s="63"/>
      <c r="E33" s="63"/>
      <c r="F33" s="63"/>
      <c r="G33" s="63"/>
      <c r="H33" s="439"/>
      <c r="I33" s="412">
        <f>English!I33</f>
        <v>0</v>
      </c>
      <c r="J33" s="412">
        <f>English!J33</f>
        <v>0</v>
      </c>
      <c r="K33" s="412">
        <f>English!K33</f>
        <v>0</v>
      </c>
      <c r="L33" s="125" t="s">
        <v>62</v>
      </c>
      <c r="M33" s="434">
        <f>English!M33</f>
        <v>0</v>
      </c>
      <c r="N33" s="434">
        <f>English!N33</f>
        <v>0</v>
      </c>
      <c r="O33" s="435">
        <f>English!O33</f>
        <v>0</v>
      </c>
      <c r="Q33" s="387"/>
      <c r="R33" s="387"/>
      <c r="S33" s="387"/>
      <c r="T33" s="387"/>
      <c r="U33" s="387"/>
      <c r="V33" s="387"/>
      <c r="W33" s="387"/>
      <c r="X33" s="387"/>
      <c r="Y33" s="387"/>
      <c r="Z33" s="387"/>
      <c r="AA33" s="387"/>
      <c r="AB33" s="387"/>
      <c r="AC33" s="387"/>
      <c r="AD33" s="387"/>
      <c r="AE33" s="387"/>
      <c r="AF33" s="387"/>
      <c r="AG33" s="387"/>
      <c r="AH33" s="387"/>
      <c r="AI33" s="387"/>
      <c r="AJ33" s="387"/>
      <c r="AK33" s="387"/>
      <c r="AL33" s="387"/>
      <c r="AM33" s="387"/>
      <c r="AN33" s="387"/>
      <c r="AO33" s="387"/>
    </row>
    <row r="34" spans="2:41" ht="12" customHeight="1" x14ac:dyDescent="0.25">
      <c r="B34" s="62" t="s">
        <v>279</v>
      </c>
      <c r="C34" s="63"/>
      <c r="D34" s="63"/>
      <c r="E34" s="63"/>
      <c r="F34" s="63"/>
      <c r="G34" s="63"/>
      <c r="H34" s="419"/>
      <c r="I34" s="412">
        <f>English!I34</f>
        <v>0</v>
      </c>
      <c r="J34" s="412">
        <f>English!J34</f>
        <v>0</v>
      </c>
      <c r="K34" s="412">
        <f>English!K34</f>
        <v>0</v>
      </c>
      <c r="L34" s="125" t="s">
        <v>64</v>
      </c>
      <c r="M34" s="434">
        <f>English!M34</f>
        <v>0</v>
      </c>
      <c r="N34" s="434">
        <f>English!N34</f>
        <v>0</v>
      </c>
      <c r="O34" s="435">
        <f>English!O34</f>
        <v>0</v>
      </c>
      <c r="Q34" s="387"/>
      <c r="R34" s="387"/>
      <c r="S34" s="387"/>
      <c r="T34" s="387"/>
      <c r="U34" s="387"/>
      <c r="V34" s="387"/>
      <c r="W34" s="387"/>
      <c r="X34" s="387"/>
      <c r="Y34" s="387"/>
      <c r="Z34" s="387"/>
      <c r="AA34" s="387"/>
      <c r="AB34" s="387"/>
      <c r="AC34" s="387"/>
      <c r="AD34" s="387"/>
      <c r="AE34" s="387"/>
      <c r="AF34" s="387"/>
      <c r="AG34" s="387"/>
      <c r="AH34" s="387"/>
      <c r="AI34" s="387"/>
      <c r="AJ34" s="387"/>
      <c r="AK34" s="387"/>
      <c r="AL34" s="387"/>
      <c r="AM34" s="387"/>
      <c r="AN34" s="387"/>
      <c r="AO34" s="387"/>
    </row>
    <row r="35" spans="2:41" ht="12" customHeight="1" x14ac:dyDescent="0.25">
      <c r="B35" s="62" t="s">
        <v>366</v>
      </c>
      <c r="C35" s="63"/>
      <c r="D35" s="63"/>
      <c r="E35" s="63"/>
      <c r="F35" s="63"/>
      <c r="G35" s="63"/>
      <c r="H35" s="412"/>
      <c r="I35" s="412">
        <f>English!I35</f>
        <v>0</v>
      </c>
      <c r="J35" s="412">
        <f>English!J35</f>
        <v>0</v>
      </c>
      <c r="K35" s="412">
        <f>English!K35</f>
        <v>0</v>
      </c>
      <c r="L35" s="125" t="s">
        <v>66</v>
      </c>
      <c r="M35" s="399">
        <f>English!M35</f>
        <v>0</v>
      </c>
      <c r="N35" s="399">
        <f>English!N35</f>
        <v>0</v>
      </c>
      <c r="O35" s="440">
        <f>English!O35</f>
        <v>0</v>
      </c>
      <c r="P35" s="2" t="s">
        <v>0</v>
      </c>
      <c r="Q35" s="387"/>
      <c r="R35" s="387"/>
      <c r="S35" s="387"/>
      <c r="T35" s="387"/>
      <c r="U35" s="387"/>
      <c r="V35" s="387"/>
      <c r="W35" s="387"/>
      <c r="X35" s="387"/>
      <c r="Y35" s="387"/>
      <c r="Z35" s="387"/>
      <c r="AA35" s="387"/>
      <c r="AB35" s="387"/>
      <c r="AC35" s="387"/>
      <c r="AD35" s="387"/>
      <c r="AE35" s="387"/>
      <c r="AF35" s="387"/>
      <c r="AG35" s="387"/>
      <c r="AH35" s="387"/>
      <c r="AI35" s="387"/>
      <c r="AJ35" s="387"/>
      <c r="AK35" s="387"/>
      <c r="AL35" s="387"/>
      <c r="AM35" s="387"/>
      <c r="AN35" s="387"/>
      <c r="AO35" s="387"/>
    </row>
    <row r="36" spans="2:41" ht="12" customHeight="1" x14ac:dyDescent="0.25">
      <c r="B36" s="68" t="s">
        <v>280</v>
      </c>
      <c r="C36" s="63"/>
      <c r="D36" s="63"/>
      <c r="E36" s="63"/>
      <c r="F36" s="63"/>
      <c r="G36" s="63"/>
      <c r="H36" s="424"/>
      <c r="I36" s="441">
        <f>English!I36</f>
        <v>0</v>
      </c>
      <c r="J36" s="441">
        <f>English!J36</f>
        <v>0</v>
      </c>
      <c r="K36" s="441">
        <f>English!K36</f>
        <v>0</v>
      </c>
      <c r="L36" s="125" t="s">
        <v>67</v>
      </c>
      <c r="M36" s="399">
        <f>English!M36</f>
        <v>0</v>
      </c>
      <c r="N36" s="399">
        <f>English!N36</f>
        <v>0</v>
      </c>
      <c r="O36" s="440">
        <f>English!O36</f>
        <v>0</v>
      </c>
      <c r="P36" s="2" t="s">
        <v>0</v>
      </c>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c r="AN36" s="387"/>
      <c r="AO36" s="387"/>
    </row>
    <row r="37" spans="2:41" ht="12" customHeight="1" x14ac:dyDescent="0.25">
      <c r="B37" s="68" t="s">
        <v>281</v>
      </c>
      <c r="C37" s="63"/>
      <c r="D37" s="63"/>
      <c r="E37" s="63"/>
      <c r="F37" s="63"/>
      <c r="G37" s="63"/>
      <c r="H37" s="441"/>
      <c r="I37" s="424">
        <f>English!I37</f>
        <v>0</v>
      </c>
      <c r="J37" s="424">
        <f>English!J37</f>
        <v>0</v>
      </c>
      <c r="K37" s="424">
        <f>English!K37</f>
        <v>0</v>
      </c>
      <c r="L37" s="134" t="s">
        <v>68</v>
      </c>
      <c r="M37" s="399">
        <f>English!M37</f>
        <v>0</v>
      </c>
      <c r="N37" s="399">
        <f>English!N37</f>
        <v>0</v>
      </c>
      <c r="O37" s="440">
        <f>English!O37</f>
        <v>0</v>
      </c>
      <c r="P37" s="2" t="s">
        <v>0</v>
      </c>
      <c r="Q37" s="387"/>
      <c r="R37" s="387"/>
      <c r="S37" s="387"/>
      <c r="T37" s="387"/>
      <c r="U37" s="387"/>
      <c r="V37" s="387"/>
      <c r="W37" s="387"/>
      <c r="X37" s="387"/>
      <c r="Y37" s="387"/>
      <c r="Z37" s="387"/>
      <c r="AA37" s="387"/>
      <c r="AB37" s="387"/>
      <c r="AC37" s="387"/>
      <c r="AD37" s="387"/>
      <c r="AE37" s="387"/>
      <c r="AF37" s="387"/>
      <c r="AG37" s="387"/>
      <c r="AH37" s="387"/>
      <c r="AI37" s="387"/>
      <c r="AJ37" s="387"/>
      <c r="AK37" s="387"/>
      <c r="AL37" s="387"/>
      <c r="AM37" s="387"/>
      <c r="AN37" s="387"/>
      <c r="AO37" s="387"/>
    </row>
    <row r="38" spans="2:41" ht="12" customHeight="1" x14ac:dyDescent="0.25">
      <c r="B38" s="62" t="s">
        <v>282</v>
      </c>
      <c r="C38" s="63"/>
      <c r="D38" s="63"/>
      <c r="E38" s="63"/>
      <c r="F38" s="63"/>
      <c r="G38" s="63"/>
      <c r="H38" s="442">
        <f>(H37*3.5*1496)/1000</f>
        <v>0</v>
      </c>
      <c r="I38" s="442">
        <f>English!I38</f>
        <v>0</v>
      </c>
      <c r="J38" s="442">
        <f>English!J38</f>
        <v>0</v>
      </c>
      <c r="K38" s="442">
        <f>English!K38</f>
        <v>0</v>
      </c>
      <c r="L38" s="125" t="s">
        <v>69</v>
      </c>
      <c r="M38" s="443">
        <f>English!M38</f>
        <v>0</v>
      </c>
      <c r="N38" s="443">
        <f>English!N38</f>
        <v>0</v>
      </c>
      <c r="O38" s="444">
        <f>English!O38</f>
        <v>0</v>
      </c>
      <c r="P38" s="2">
        <f>+P36-P37</f>
        <v>0</v>
      </c>
      <c r="Q38" s="387"/>
      <c r="R38" s="387"/>
      <c r="S38" s="387"/>
      <c r="T38" s="387"/>
      <c r="U38" s="387"/>
      <c r="V38" s="387"/>
      <c r="W38" s="387"/>
      <c r="X38" s="387"/>
      <c r="Y38" s="387"/>
      <c r="Z38" s="387"/>
      <c r="AA38" s="387"/>
      <c r="AB38" s="387"/>
      <c r="AC38" s="387"/>
      <c r="AD38" s="387"/>
      <c r="AE38" s="387"/>
      <c r="AF38" s="387"/>
      <c r="AG38" s="387"/>
      <c r="AH38" s="387"/>
      <c r="AI38" s="387"/>
      <c r="AJ38" s="387"/>
      <c r="AK38" s="387"/>
      <c r="AL38" s="387"/>
      <c r="AM38" s="387"/>
      <c r="AN38" s="387"/>
      <c r="AO38" s="387"/>
    </row>
    <row r="39" spans="2:41" ht="12" customHeight="1" x14ac:dyDescent="0.25">
      <c r="B39" s="69" t="s">
        <v>70</v>
      </c>
      <c r="C39" s="63"/>
      <c r="D39" s="63"/>
      <c r="E39" s="63"/>
      <c r="F39" s="63"/>
      <c r="G39" s="601" t="str">
        <f>IF(G33=0,"",(1+(2.775*(10^-7)*((G38*1000/1.103)^1.105))+5.88*(10^-8)*((G33-G38*1000/1.103)^1.2)))</f>
        <v/>
      </c>
      <c r="H39" s="442" t="str">
        <f>IF(H33=0,"",(1+(2.775*(10^-7)*(H33^1.105))))</f>
        <v/>
      </c>
      <c r="I39" s="445">
        <f>English!I39</f>
        <v>0</v>
      </c>
      <c r="J39" s="445">
        <f>English!J39</f>
        <v>0</v>
      </c>
      <c r="K39" s="445" t="str">
        <f>English!K39</f>
        <v/>
      </c>
      <c r="L39" s="125" t="s">
        <v>211</v>
      </c>
      <c r="M39" s="399">
        <f>English!M39</f>
        <v>0</v>
      </c>
      <c r="N39" s="399">
        <f>English!N39</f>
        <v>0</v>
      </c>
      <c r="O39" s="440">
        <f>English!O39</f>
        <v>0</v>
      </c>
      <c r="Q39" s="387"/>
      <c r="R39" s="387"/>
      <c r="S39" s="387"/>
      <c r="T39" s="387"/>
      <c r="U39" s="387"/>
      <c r="V39" s="387"/>
      <c r="W39" s="387"/>
      <c r="X39" s="387"/>
      <c r="Y39" s="387"/>
      <c r="Z39" s="387"/>
      <c r="AA39" s="387"/>
      <c r="AB39" s="387"/>
      <c r="AC39" s="387"/>
      <c r="AD39" s="387"/>
      <c r="AE39" s="387"/>
      <c r="AF39" s="387"/>
      <c r="AG39" s="387"/>
      <c r="AH39" s="387"/>
      <c r="AI39" s="387"/>
      <c r="AJ39" s="387"/>
      <c r="AK39" s="387"/>
      <c r="AL39" s="387"/>
      <c r="AM39" s="387"/>
      <c r="AN39" s="387"/>
      <c r="AO39" s="387"/>
    </row>
    <row r="40" spans="2:41" ht="12" customHeight="1" x14ac:dyDescent="0.25">
      <c r="B40" s="69" t="s">
        <v>71</v>
      </c>
      <c r="C40" s="63"/>
      <c r="D40" s="63"/>
      <c r="E40" s="63"/>
      <c r="F40" s="63"/>
      <c r="G40" s="602" t="str">
        <f>IF( G33=0,"  ",(1+1.94*(10^-6)*(G33)^0.95))</f>
        <v xml:space="preserve">  </v>
      </c>
      <c r="H40" s="442" t="str">
        <f>IF(H33=0,"",(1.00056+1.22832*(10^-6)*H33))</f>
        <v/>
      </c>
      <c r="I40" s="442">
        <f>English!I40</f>
        <v>0</v>
      </c>
      <c r="J40" s="442">
        <f>English!J40</f>
        <v>0</v>
      </c>
      <c r="K40" s="442" t="str">
        <f>English!K40</f>
        <v/>
      </c>
      <c r="L40" s="134" t="s">
        <v>212</v>
      </c>
      <c r="M40" s="399">
        <f>English!M40</f>
        <v>0</v>
      </c>
      <c r="N40" s="399">
        <f>English!N40</f>
        <v>0</v>
      </c>
      <c r="O40" s="440">
        <f>English!O40</f>
        <v>0</v>
      </c>
      <c r="Q40" s="387"/>
      <c r="R40" s="387"/>
      <c r="S40" s="387"/>
      <c r="T40" s="387"/>
      <c r="U40" s="387"/>
      <c r="V40" s="387"/>
      <c r="W40" s="387"/>
      <c r="X40" s="387"/>
      <c r="Y40" s="387"/>
      <c r="Z40" s="387"/>
      <c r="AA40" s="387"/>
      <c r="AB40" s="387"/>
      <c r="AC40" s="387"/>
      <c r="AD40" s="387"/>
      <c r="AE40" s="387"/>
      <c r="AF40" s="387"/>
      <c r="AG40" s="387"/>
      <c r="AH40" s="387"/>
      <c r="AI40" s="387"/>
      <c r="AJ40" s="387"/>
      <c r="AK40" s="387"/>
      <c r="AL40" s="387"/>
      <c r="AM40" s="387"/>
      <c r="AN40" s="387"/>
      <c r="AO40" s="387"/>
    </row>
    <row r="41" spans="2:41" ht="12" customHeight="1" x14ac:dyDescent="0.25">
      <c r="B41" s="62" t="s">
        <v>72</v>
      </c>
      <c r="C41" s="63"/>
      <c r="D41" s="63"/>
      <c r="E41" s="63"/>
      <c r="F41" s="63"/>
      <c r="G41" s="63"/>
      <c r="H41" s="446">
        <f>H26*H39</f>
        <v>0</v>
      </c>
      <c r="I41" s="447">
        <f>English!I41</f>
        <v>0</v>
      </c>
      <c r="J41" s="447">
        <f>English!J41</f>
        <v>0</v>
      </c>
      <c r="K41" s="447">
        <f>English!K41</f>
        <v>0</v>
      </c>
      <c r="L41" s="96" t="s">
        <v>0</v>
      </c>
      <c r="M41" s="448">
        <f>English!M41</f>
        <v>0</v>
      </c>
      <c r="N41" s="449">
        <f>English!N41</f>
        <v>0</v>
      </c>
      <c r="O41" s="603">
        <f>English!O41</f>
        <v>0</v>
      </c>
      <c r="Q41" s="387"/>
      <c r="R41" s="387"/>
      <c r="S41" s="387"/>
      <c r="T41" s="387"/>
      <c r="U41" s="387"/>
      <c r="V41" s="387"/>
      <c r="W41" s="387"/>
      <c r="X41" s="387"/>
      <c r="Y41" s="387"/>
      <c r="Z41" s="387"/>
      <c r="AA41" s="387"/>
      <c r="AB41" s="387"/>
      <c r="AC41" s="387"/>
      <c r="AD41" s="387"/>
      <c r="AE41" s="387"/>
      <c r="AF41" s="387"/>
      <c r="AG41" s="387"/>
      <c r="AH41" s="387"/>
      <c r="AI41" s="387"/>
      <c r="AJ41" s="387"/>
      <c r="AK41" s="387"/>
      <c r="AL41" s="387"/>
      <c r="AM41" s="387"/>
      <c r="AN41" s="387"/>
      <c r="AO41" s="387"/>
    </row>
    <row r="42" spans="2:41" ht="12" customHeight="1" x14ac:dyDescent="0.25">
      <c r="B42" s="70" t="s">
        <v>73</v>
      </c>
      <c r="C42" s="63"/>
      <c r="D42" s="63"/>
      <c r="E42" s="63"/>
      <c r="F42" s="63"/>
      <c r="G42" s="604" t="str">
        <f>IF(G41&lt;&gt;0,((0.12*G17*8.33)-((G41/100)*G40))/(1-G41/100),"")</f>
        <v/>
      </c>
      <c r="H42" s="446" t="str">
        <f>IF(H41&lt;&gt;0,((H17)-((H41/100)*H40*8.33))/(1-H41/100)/8.33,"")</f>
        <v/>
      </c>
      <c r="I42" s="446">
        <f>English!I42</f>
        <v>0</v>
      </c>
      <c r="J42" s="446">
        <f>English!J42</f>
        <v>0</v>
      </c>
      <c r="K42" s="446" t="str">
        <f>English!K42</f>
        <v/>
      </c>
      <c r="L42" s="135" t="s">
        <v>74</v>
      </c>
      <c r="M42" s="451">
        <f>English!M42</f>
        <v>0</v>
      </c>
      <c r="N42" s="451">
        <f>English!N42</f>
        <v>0</v>
      </c>
      <c r="O42" s="452">
        <f>English!O42</f>
        <v>0</v>
      </c>
      <c r="Q42" s="387"/>
      <c r="R42" s="387"/>
      <c r="S42" s="387"/>
      <c r="T42" s="387"/>
      <c r="U42" s="387"/>
      <c r="V42" s="387"/>
      <c r="W42" s="387"/>
      <c r="X42" s="387"/>
      <c r="Y42" s="387"/>
      <c r="Z42" s="387"/>
      <c r="AA42" s="387"/>
      <c r="AB42" s="387"/>
      <c r="AC42" s="387"/>
      <c r="AD42" s="387"/>
      <c r="AE42" s="387"/>
      <c r="AF42" s="387"/>
      <c r="AG42" s="387"/>
      <c r="AH42" s="387"/>
      <c r="AI42" s="387"/>
      <c r="AJ42" s="387"/>
      <c r="AK42" s="387"/>
      <c r="AL42" s="387"/>
      <c r="AM42" s="387"/>
      <c r="AN42" s="387"/>
      <c r="AO42" s="387"/>
    </row>
    <row r="43" spans="2:41" ht="12" customHeight="1" x14ac:dyDescent="0.25">
      <c r="B43" s="70" t="s">
        <v>75</v>
      </c>
      <c r="C43" s="63"/>
      <c r="D43" s="63"/>
      <c r="E43" s="63"/>
      <c r="F43" s="63"/>
      <c r="G43" s="63"/>
      <c r="H43" s="419"/>
      <c r="I43" s="419">
        <f>English!I43</f>
        <v>0</v>
      </c>
      <c r="J43" s="419">
        <f>English!J43</f>
        <v>0</v>
      </c>
      <c r="K43" s="419">
        <f>English!K43</f>
        <v>0</v>
      </c>
      <c r="L43" s="125" t="s">
        <v>76</v>
      </c>
      <c r="M43" s="436">
        <f>English!M43</f>
        <v>0</v>
      </c>
      <c r="N43" s="436">
        <f>English!N43</f>
        <v>0</v>
      </c>
      <c r="O43" s="435">
        <f>English!O43</f>
        <v>0</v>
      </c>
      <c r="Q43" s="387"/>
      <c r="R43" s="387"/>
      <c r="S43" s="387"/>
      <c r="T43" s="387"/>
      <c r="U43" s="387"/>
      <c r="V43" s="387"/>
      <c r="W43" s="387"/>
      <c r="X43" s="387"/>
      <c r="Y43" s="387"/>
      <c r="Z43" s="387"/>
      <c r="AA43" s="387"/>
      <c r="AB43" s="387"/>
      <c r="AC43" s="387"/>
      <c r="AD43" s="387"/>
      <c r="AE43" s="387"/>
      <c r="AF43" s="387"/>
      <c r="AG43" s="387"/>
      <c r="AH43" s="387"/>
      <c r="AI43" s="387"/>
      <c r="AJ43" s="387"/>
      <c r="AK43" s="387"/>
      <c r="AL43" s="387"/>
      <c r="AM43" s="387"/>
      <c r="AN43" s="387"/>
      <c r="AO43" s="387"/>
    </row>
    <row r="44" spans="2:41" ht="10.5" customHeight="1" x14ac:dyDescent="0.25">
      <c r="B44" s="127" t="s">
        <v>77</v>
      </c>
      <c r="C44" s="31"/>
      <c r="D44" s="31"/>
      <c r="E44" s="31"/>
      <c r="F44" s="31"/>
      <c r="G44" s="31"/>
      <c r="H44" s="605"/>
      <c r="I44" s="453">
        <f>English!I44</f>
        <v>0</v>
      </c>
      <c r="J44" s="453">
        <f>English!J44</f>
        <v>0</v>
      </c>
      <c r="K44" s="453">
        <f>English!K44</f>
        <v>0</v>
      </c>
      <c r="L44" s="125" t="s">
        <v>78</v>
      </c>
      <c r="M44" s="454">
        <f>English!M44</f>
        <v>0</v>
      </c>
      <c r="N44" s="454">
        <f>English!N44</f>
        <v>0</v>
      </c>
      <c r="O44" s="455">
        <f>English!O44</f>
        <v>0</v>
      </c>
      <c r="Q44" s="387"/>
      <c r="R44" s="387"/>
      <c r="S44" s="387"/>
      <c r="T44" s="387"/>
      <c r="U44" s="387"/>
      <c r="V44" s="387"/>
      <c r="W44" s="387"/>
      <c r="X44" s="387"/>
      <c r="Y44" s="387"/>
      <c r="Z44" s="387"/>
      <c r="AA44" s="387"/>
      <c r="AB44" s="387"/>
      <c r="AC44" s="387"/>
      <c r="AD44" s="387"/>
      <c r="AE44" s="387"/>
      <c r="AF44" s="387"/>
      <c r="AG44" s="387"/>
      <c r="AH44" s="387"/>
      <c r="AI44" s="387"/>
      <c r="AJ44" s="387"/>
      <c r="AK44" s="387"/>
      <c r="AL44" s="387"/>
      <c r="AM44" s="387"/>
      <c r="AN44" s="387"/>
      <c r="AO44" s="387"/>
    </row>
    <row r="45" spans="2:41" ht="12" customHeight="1" x14ac:dyDescent="0.25">
      <c r="B45" s="119" t="s">
        <v>370</v>
      </c>
      <c r="C45" s="128"/>
      <c r="D45" s="120"/>
      <c r="E45" s="120"/>
      <c r="F45" s="120"/>
      <c r="G45" s="130"/>
      <c r="H45" s="129" t="s">
        <v>369</v>
      </c>
      <c r="I45" s="120"/>
      <c r="J45" s="120"/>
      <c r="K45" s="130"/>
      <c r="L45" s="134" t="s">
        <v>81</v>
      </c>
      <c r="M45" s="454" t="str">
        <f>English!M45</f>
        <v xml:space="preserve"> </v>
      </c>
      <c r="N45" s="454" t="str">
        <f>English!N45</f>
        <v xml:space="preserve"> </v>
      </c>
      <c r="O45" s="455" t="str">
        <f>English!O45</f>
        <v xml:space="preserve"> </v>
      </c>
      <c r="Q45" s="387"/>
      <c r="R45" s="387"/>
      <c r="S45" s="387"/>
      <c r="T45" s="387"/>
      <c r="U45" s="387"/>
      <c r="V45" s="387"/>
      <c r="W45" s="387"/>
      <c r="X45" s="387"/>
      <c r="Y45" s="387"/>
      <c r="Z45" s="387"/>
      <c r="AA45" s="387"/>
      <c r="AB45" s="387"/>
      <c r="AC45" s="387"/>
      <c r="AD45" s="387"/>
      <c r="AE45" s="387"/>
      <c r="AF45" s="387"/>
      <c r="AG45" s="387"/>
      <c r="AH45" s="387"/>
      <c r="AI45" s="387"/>
      <c r="AJ45" s="387"/>
      <c r="AK45" s="387"/>
      <c r="AL45" s="387"/>
      <c r="AM45" s="387"/>
      <c r="AN45" s="387"/>
      <c r="AO45" s="387"/>
    </row>
    <row r="46" spans="2:41" ht="12" customHeight="1" x14ac:dyDescent="0.25">
      <c r="B46" s="76" t="s">
        <v>283</v>
      </c>
      <c r="C46" s="77"/>
      <c r="D46" s="78" t="s">
        <v>361</v>
      </c>
      <c r="E46" s="606" t="s">
        <v>360</v>
      </c>
      <c r="F46" s="43" t="s">
        <v>85</v>
      </c>
      <c r="G46" s="77"/>
      <c r="H46" s="91" t="s">
        <v>86</v>
      </c>
      <c r="I46" s="456"/>
      <c r="J46" s="91" t="s">
        <v>87</v>
      </c>
      <c r="K46" s="457">
        <v>0</v>
      </c>
      <c r="L46" s="125" t="s">
        <v>88</v>
      </c>
      <c r="M46" s="454" t="str">
        <f>English!M46</f>
        <v xml:space="preserve"> </v>
      </c>
      <c r="N46" s="454" t="str">
        <f>English!N46</f>
        <v xml:space="preserve"> </v>
      </c>
      <c r="O46" s="455" t="str">
        <f>English!O46</f>
        <v xml:space="preserve"> </v>
      </c>
      <c r="Q46" s="387"/>
      <c r="R46" s="387"/>
      <c r="S46" s="387"/>
      <c r="T46" s="387"/>
      <c r="U46" s="387"/>
      <c r="V46" s="387"/>
      <c r="W46" s="387"/>
      <c r="X46" s="387"/>
      <c r="Y46" s="387"/>
      <c r="Z46" s="387"/>
      <c r="AA46" s="387"/>
      <c r="AB46" s="387"/>
      <c r="AC46" s="387"/>
      <c r="AD46" s="387"/>
      <c r="AE46" s="387"/>
      <c r="AF46" s="387"/>
      <c r="AG46" s="387"/>
      <c r="AH46" s="387"/>
      <c r="AI46" s="387"/>
      <c r="AJ46" s="387"/>
      <c r="AK46" s="387"/>
      <c r="AL46" s="387"/>
      <c r="AM46" s="387"/>
      <c r="AN46" s="387"/>
      <c r="AO46" s="387"/>
    </row>
    <row r="47" spans="2:41" ht="12" customHeight="1" x14ac:dyDescent="0.25">
      <c r="B47" s="80" t="s">
        <v>358</v>
      </c>
      <c r="C47" s="81"/>
      <c r="D47" s="431">
        <f>English!D47</f>
        <v>0</v>
      </c>
      <c r="E47" s="607">
        <f>English!E47</f>
        <v>0</v>
      </c>
      <c r="F47" s="608">
        <f>English!F47</f>
        <v>0</v>
      </c>
      <c r="G47" s="124"/>
      <c r="H47" s="64" t="s">
        <v>89</v>
      </c>
      <c r="I47" s="459">
        <v>0</v>
      </c>
      <c r="J47" s="64" t="s">
        <v>90</v>
      </c>
      <c r="K47" s="460">
        <v>0</v>
      </c>
      <c r="L47" s="125" t="s">
        <v>91</v>
      </c>
      <c r="M47" s="454" t="str">
        <f>English!M47</f>
        <v xml:space="preserve"> </v>
      </c>
      <c r="N47" s="454" t="str">
        <f>English!N47</f>
        <v xml:space="preserve"> </v>
      </c>
      <c r="O47" s="455" t="str">
        <f>English!O47</f>
        <v xml:space="preserve"> </v>
      </c>
      <c r="Q47" s="387"/>
      <c r="R47" s="387"/>
      <c r="S47" s="387"/>
      <c r="T47" s="387"/>
      <c r="U47" s="387"/>
      <c r="V47" s="387"/>
      <c r="W47" s="387"/>
      <c r="X47" s="387"/>
      <c r="Y47" s="387"/>
      <c r="Z47" s="387"/>
      <c r="AA47" s="387"/>
      <c r="AB47" s="387"/>
      <c r="AC47" s="387"/>
      <c r="AD47" s="387"/>
      <c r="AE47" s="387"/>
      <c r="AF47" s="387"/>
      <c r="AG47" s="387"/>
      <c r="AH47" s="387"/>
      <c r="AI47" s="387"/>
      <c r="AJ47" s="387"/>
      <c r="AK47" s="387"/>
      <c r="AL47" s="387"/>
      <c r="AM47" s="387"/>
      <c r="AN47" s="387"/>
      <c r="AO47" s="387"/>
    </row>
    <row r="48" spans="2:41" ht="12" customHeight="1" x14ac:dyDescent="0.25">
      <c r="B48" s="80" t="s">
        <v>326</v>
      </c>
      <c r="C48" s="81"/>
      <c r="D48" s="431">
        <f>English!D48</f>
        <v>0</v>
      </c>
      <c r="E48" s="438">
        <v>0</v>
      </c>
      <c r="F48" s="608">
        <f>English!F48</f>
        <v>0</v>
      </c>
      <c r="G48" s="124"/>
      <c r="H48" s="64" t="s">
        <v>93</v>
      </c>
      <c r="I48" s="460">
        <v>0</v>
      </c>
      <c r="J48" s="64" t="s">
        <v>94</v>
      </c>
      <c r="K48" s="460">
        <v>0</v>
      </c>
      <c r="L48" s="136" t="s">
        <v>95</v>
      </c>
      <c r="M48" s="461">
        <f>English!M48</f>
        <v>0</v>
      </c>
      <c r="N48" s="461">
        <f>English!N48</f>
        <v>0</v>
      </c>
      <c r="O48" s="462">
        <f>English!O48</f>
        <v>0</v>
      </c>
      <c r="AA48" s="387"/>
      <c r="AB48" s="387"/>
      <c r="AC48" s="387"/>
      <c r="AD48" s="387"/>
      <c r="AE48" s="387"/>
      <c r="AF48" s="387"/>
      <c r="AG48" s="387"/>
      <c r="AH48" s="387"/>
      <c r="AI48" s="387"/>
      <c r="AJ48" s="387"/>
      <c r="AK48" s="387"/>
      <c r="AL48" s="387"/>
      <c r="AM48" s="387"/>
      <c r="AN48" s="387"/>
      <c r="AO48" s="387"/>
    </row>
    <row r="49" spans="2:41" ht="12" customHeight="1" thickBot="1" x14ac:dyDescent="0.3">
      <c r="B49" s="80" t="s">
        <v>359</v>
      </c>
      <c r="C49" s="81"/>
      <c r="D49" s="431">
        <f>English!D49</f>
        <v>0</v>
      </c>
      <c r="E49" s="438">
        <v>0</v>
      </c>
      <c r="F49" s="608">
        <f>English!F49</f>
        <v>0</v>
      </c>
      <c r="G49" s="124"/>
      <c r="H49" s="360" t="s">
        <v>97</v>
      </c>
      <c r="I49" s="463">
        <v>0</v>
      </c>
      <c r="J49" s="91" t="s">
        <v>98</v>
      </c>
      <c r="K49" s="456">
        <v>0</v>
      </c>
      <c r="L49" s="129" t="s">
        <v>284</v>
      </c>
      <c r="M49" s="120"/>
      <c r="N49" s="120"/>
      <c r="O49" s="121"/>
      <c r="AA49" s="387"/>
      <c r="AB49" s="387"/>
      <c r="AC49" s="387"/>
      <c r="AD49" s="387"/>
      <c r="AE49" s="387"/>
      <c r="AF49" s="387"/>
      <c r="AG49" s="387"/>
      <c r="AH49" s="387"/>
      <c r="AI49" s="387"/>
      <c r="AJ49" s="387"/>
      <c r="AK49" s="387"/>
      <c r="AL49" s="387"/>
      <c r="AM49" s="387"/>
      <c r="AN49" s="387"/>
      <c r="AO49" s="387"/>
    </row>
    <row r="50" spans="2:41" ht="15" customHeight="1" x14ac:dyDescent="0.25">
      <c r="B50" s="149" t="s">
        <v>327</v>
      </c>
      <c r="C50" s="11"/>
      <c r="D50" s="648">
        <f>English!D50</f>
        <v>0</v>
      </c>
      <c r="E50" s="649">
        <f>SUM(E47:E49)</f>
        <v>0</v>
      </c>
      <c r="F50" s="650">
        <f>English!F50</f>
        <v>0</v>
      </c>
      <c r="G50" s="12"/>
      <c r="H50" s="609" t="s">
        <v>285</v>
      </c>
      <c r="I50" s="168"/>
      <c r="J50" s="696">
        <f>English!J50</f>
        <v>0</v>
      </c>
      <c r="K50" s="676">
        <v>0</v>
      </c>
      <c r="L50" s="31"/>
      <c r="M50" s="293" t="s">
        <v>286</v>
      </c>
      <c r="N50" s="296"/>
      <c r="O50" s="89" t="s">
        <v>287</v>
      </c>
      <c r="AA50" s="387"/>
      <c r="AB50" s="387"/>
      <c r="AC50" s="387"/>
      <c r="AD50" s="387"/>
      <c r="AE50" s="387"/>
      <c r="AF50" s="387"/>
      <c r="AG50" s="387"/>
      <c r="AH50" s="387"/>
      <c r="AI50" s="387"/>
      <c r="AJ50" s="387"/>
      <c r="AK50" s="387"/>
      <c r="AL50" s="387"/>
      <c r="AM50" s="387"/>
      <c r="AN50" s="387"/>
      <c r="AO50" s="387"/>
    </row>
    <row r="51" spans="2:41" ht="15.75" customHeight="1" thickBot="1" x14ac:dyDescent="0.3">
      <c r="B51" s="83" t="s">
        <v>328</v>
      </c>
      <c r="C51" s="32"/>
      <c r="D51" s="645">
        <f>English!I15</f>
        <v>0</v>
      </c>
      <c r="E51" s="646">
        <f>English!E51</f>
        <v>0</v>
      </c>
      <c r="F51" s="647">
        <f>English!F51</f>
        <v>0</v>
      </c>
      <c r="G51" s="31" t="s">
        <v>0</v>
      </c>
      <c r="H51" s="610" t="s">
        <v>288</v>
      </c>
      <c r="I51" s="27"/>
      <c r="J51" s="692">
        <f>English!J51</f>
        <v>0</v>
      </c>
      <c r="K51" s="693">
        <v>0</v>
      </c>
      <c r="L51" s="98" t="s">
        <v>289</v>
      </c>
      <c r="M51" s="689">
        <f>English!M51</f>
        <v>0</v>
      </c>
      <c r="N51" s="690"/>
      <c r="O51" s="468"/>
      <c r="Q51" s="45"/>
      <c r="R51" s="45"/>
      <c r="S51" s="45"/>
      <c r="T51" s="45"/>
      <c r="U51" s="45"/>
      <c r="V51" s="45"/>
      <c r="AA51" s="387"/>
      <c r="AB51" s="387"/>
      <c r="AC51" s="387"/>
      <c r="AD51" s="387"/>
      <c r="AE51" s="387"/>
      <c r="AF51" s="387"/>
      <c r="AG51" s="387"/>
      <c r="AH51" s="387"/>
      <c r="AI51" s="387"/>
      <c r="AJ51" s="387"/>
      <c r="AK51" s="387"/>
      <c r="AL51" s="387"/>
      <c r="AM51" s="387"/>
      <c r="AN51" s="387"/>
      <c r="AO51" s="387"/>
    </row>
    <row r="52" spans="2:41" ht="15.75" customHeight="1" x14ac:dyDescent="0.25">
      <c r="B52" s="80" t="s">
        <v>329</v>
      </c>
      <c r="C52" s="86"/>
      <c r="D52" s="607">
        <f>English!D52</f>
        <v>0</v>
      </c>
      <c r="E52" s="607">
        <f>English!E52</f>
        <v>0</v>
      </c>
      <c r="F52" s="608">
        <f>English!F52</f>
        <v>0</v>
      </c>
      <c r="G52" s="63" t="s">
        <v>0</v>
      </c>
      <c r="H52" s="611" t="s">
        <v>290</v>
      </c>
      <c r="I52" s="26"/>
      <c r="J52" s="694">
        <f>English!J52</f>
        <v>0</v>
      </c>
      <c r="K52" s="695">
        <v>0</v>
      </c>
      <c r="L52" s="98" t="s">
        <v>291</v>
      </c>
      <c r="M52" s="689">
        <f>English!M52</f>
        <v>0</v>
      </c>
      <c r="N52" s="690"/>
      <c r="O52" s="469">
        <f>English!O52</f>
        <v>0</v>
      </c>
      <c r="Q52" s="45"/>
      <c r="R52" s="45"/>
      <c r="S52" s="45"/>
      <c r="T52" s="45"/>
      <c r="U52" s="45"/>
      <c r="V52" s="45"/>
      <c r="AA52" s="387"/>
      <c r="AB52" s="387"/>
      <c r="AC52" s="387"/>
      <c r="AD52" s="387"/>
      <c r="AE52" s="387"/>
      <c r="AF52" s="387"/>
      <c r="AG52" s="387"/>
      <c r="AH52" s="387"/>
      <c r="AI52" s="387"/>
      <c r="AJ52" s="387"/>
      <c r="AK52" s="387"/>
      <c r="AL52" s="387"/>
      <c r="AM52" s="387"/>
      <c r="AN52" s="387"/>
      <c r="AO52" s="387"/>
    </row>
    <row r="53" spans="2:41" ht="17.25" customHeight="1" x14ac:dyDescent="0.25">
      <c r="B53" s="80" t="s">
        <v>330</v>
      </c>
      <c r="C53" s="86"/>
      <c r="D53" s="431">
        <f>English!D53</f>
        <v>0</v>
      </c>
      <c r="E53" s="607">
        <f>English!E53</f>
        <v>0</v>
      </c>
      <c r="F53" s="608">
        <f>English!F53</f>
        <v>0</v>
      </c>
      <c r="G53" s="63"/>
      <c r="H53" s="612" t="s">
        <v>292</v>
      </c>
      <c r="I53" s="132"/>
      <c r="J53" s="685">
        <f>English!J53</f>
        <v>0</v>
      </c>
      <c r="K53" s="686"/>
      <c r="L53" s="98" t="s">
        <v>293</v>
      </c>
      <c r="M53" s="689">
        <f>English!M53</f>
        <v>0</v>
      </c>
      <c r="N53" s="690"/>
      <c r="O53" s="469">
        <f>English!O53</f>
        <v>0</v>
      </c>
      <c r="Q53" s="45"/>
      <c r="R53" s="45"/>
      <c r="S53" s="45"/>
      <c r="T53" s="45"/>
      <c r="U53" s="45"/>
      <c r="V53" s="45"/>
      <c r="AA53" s="387"/>
      <c r="AB53" s="387"/>
      <c r="AC53" s="387"/>
      <c r="AD53" s="387"/>
      <c r="AE53" s="387"/>
      <c r="AF53" s="387"/>
      <c r="AG53" s="387"/>
      <c r="AH53" s="387"/>
      <c r="AI53" s="387"/>
      <c r="AJ53" s="387"/>
      <c r="AK53" s="387"/>
      <c r="AL53" s="387"/>
      <c r="AM53" s="387"/>
      <c r="AN53" s="387"/>
      <c r="AO53" s="387"/>
    </row>
    <row r="54" spans="2:41" ht="15.75" customHeight="1" thickBot="1" x14ac:dyDescent="0.3">
      <c r="B54" s="139" t="s">
        <v>331</v>
      </c>
      <c r="C54" s="32"/>
      <c r="D54" s="607">
        <f>English!D54</f>
        <v>0</v>
      </c>
      <c r="E54" s="613">
        <f>SUM(E51:E53)</f>
        <v>0</v>
      </c>
      <c r="F54" s="608">
        <f>English!F54</f>
        <v>0</v>
      </c>
      <c r="G54" s="471">
        <f>SUM(G51:G53)</f>
        <v>0</v>
      </c>
      <c r="H54" s="614" t="s">
        <v>294</v>
      </c>
      <c r="I54" s="365"/>
      <c r="J54" s="677">
        <f>English!J54</f>
        <v>0</v>
      </c>
      <c r="K54" s="678">
        <v>0</v>
      </c>
      <c r="L54" s="98" t="s">
        <v>295</v>
      </c>
      <c r="M54" s="689">
        <f>English!M54</f>
        <v>0</v>
      </c>
      <c r="N54" s="690"/>
      <c r="O54" s="469">
        <f>English!O54</f>
        <v>0</v>
      </c>
      <c r="Q54" s="45"/>
      <c r="R54" s="45"/>
      <c r="S54" s="45"/>
      <c r="T54" s="45"/>
      <c r="U54" s="45"/>
      <c r="V54" s="45"/>
      <c r="AA54" s="387"/>
      <c r="AB54" s="387"/>
      <c r="AC54" s="387"/>
      <c r="AD54" s="387"/>
      <c r="AE54" s="387"/>
      <c r="AF54" s="387"/>
      <c r="AG54" s="387"/>
      <c r="AH54" s="387"/>
      <c r="AI54" s="387"/>
      <c r="AJ54" s="387"/>
      <c r="AK54" s="387"/>
      <c r="AL54" s="387"/>
      <c r="AM54" s="387"/>
      <c r="AN54" s="387"/>
      <c r="AO54" s="387"/>
    </row>
    <row r="55" spans="2:41" ht="15" customHeight="1" x14ac:dyDescent="0.25">
      <c r="B55" s="140" t="s">
        <v>296</v>
      </c>
      <c r="C55" s="141"/>
      <c r="D55" s="142"/>
      <c r="E55" s="369"/>
      <c r="F55" s="369"/>
      <c r="G55" s="369"/>
      <c r="H55" s="4"/>
      <c r="I55" s="4"/>
      <c r="J55" s="4"/>
      <c r="K55" s="370"/>
      <c r="L55" s="98" t="s">
        <v>297</v>
      </c>
      <c r="M55" s="689">
        <f>English!M55</f>
        <v>0</v>
      </c>
      <c r="N55" s="690"/>
      <c r="O55" s="469">
        <f>English!O55</f>
        <v>0</v>
      </c>
      <c r="Q55" s="45"/>
      <c r="R55" s="45"/>
      <c r="S55" s="45"/>
      <c r="T55" s="45"/>
      <c r="U55" s="45"/>
      <c r="V55" s="45"/>
      <c r="AA55" s="387"/>
      <c r="AB55" s="387"/>
      <c r="AC55" s="387"/>
      <c r="AD55" s="387"/>
      <c r="AE55" s="387"/>
      <c r="AF55" s="387"/>
      <c r="AG55" s="387"/>
      <c r="AH55" s="387"/>
      <c r="AI55" s="387"/>
      <c r="AJ55" s="387"/>
      <c r="AK55" s="387"/>
      <c r="AL55" s="387"/>
      <c r="AM55" s="387"/>
      <c r="AN55" s="387"/>
      <c r="AO55" s="387"/>
    </row>
    <row r="56" spans="2:41" ht="14.1" customHeight="1" x14ac:dyDescent="0.25">
      <c r="B56" s="615"/>
      <c r="C56" s="32"/>
      <c r="D56" s="32"/>
      <c r="E56" s="36"/>
      <c r="F56" s="32"/>
      <c r="G56" s="32"/>
      <c r="H56" s="368"/>
      <c r="I56" s="4"/>
      <c r="K56" s="370"/>
      <c r="L56" s="98" t="s">
        <v>298</v>
      </c>
      <c r="M56" s="689"/>
      <c r="N56" s="690"/>
      <c r="O56" s="469">
        <f>English!O56</f>
        <v>0</v>
      </c>
      <c r="Q56" s="45"/>
      <c r="R56" s="45"/>
      <c r="S56" s="45"/>
      <c r="T56" s="45"/>
      <c r="U56" s="45"/>
      <c r="V56" s="45"/>
      <c r="AA56" s="387"/>
      <c r="AB56" s="387"/>
      <c r="AC56" s="387"/>
      <c r="AD56" s="387"/>
      <c r="AE56" s="387"/>
      <c r="AF56" s="387"/>
      <c r="AG56" s="387"/>
      <c r="AH56" s="387"/>
      <c r="AI56" s="387"/>
      <c r="AJ56" s="387"/>
      <c r="AK56" s="387"/>
      <c r="AL56" s="387"/>
      <c r="AM56" s="387"/>
      <c r="AN56" s="387"/>
      <c r="AO56" s="387"/>
    </row>
    <row r="57" spans="2:41" ht="14.1" customHeight="1" x14ac:dyDescent="0.25">
      <c r="B57" s="474"/>
      <c r="C57" s="30"/>
      <c r="D57" s="30"/>
      <c r="E57" s="30"/>
      <c r="F57" s="30"/>
      <c r="G57" s="30"/>
      <c r="H57" s="30"/>
      <c r="I57" s="30"/>
      <c r="J57" s="30"/>
      <c r="K57" s="138"/>
      <c r="L57" s="98" t="s">
        <v>299</v>
      </c>
      <c r="M57" s="689"/>
      <c r="N57" s="690"/>
      <c r="O57" s="469">
        <f>English!O57</f>
        <v>0</v>
      </c>
      <c r="Q57" s="45"/>
      <c r="R57" s="45"/>
      <c r="S57" s="45"/>
      <c r="T57" s="45"/>
      <c r="U57" s="45"/>
      <c r="V57" s="45"/>
      <c r="AA57" s="387"/>
      <c r="AB57" s="387"/>
      <c r="AC57" s="387"/>
      <c r="AD57" s="387"/>
      <c r="AE57" s="387"/>
      <c r="AF57" s="387"/>
      <c r="AG57" s="387"/>
      <c r="AH57" s="387"/>
      <c r="AI57" s="387"/>
      <c r="AJ57" s="387"/>
      <c r="AK57" s="387"/>
      <c r="AL57" s="387"/>
      <c r="AM57" s="387"/>
      <c r="AN57" s="387"/>
      <c r="AO57" s="387"/>
    </row>
    <row r="58" spans="2:41" ht="14.1" customHeight="1" x14ac:dyDescent="0.25">
      <c r="B58" s="474"/>
      <c r="C58" s="30"/>
      <c r="D58" s="30"/>
      <c r="E58" s="30"/>
      <c r="F58" s="30"/>
      <c r="G58" s="30"/>
      <c r="H58" s="30"/>
      <c r="I58" s="30"/>
      <c r="J58" s="30"/>
      <c r="K58" s="138"/>
      <c r="L58" s="36" t="s">
        <v>0</v>
      </c>
      <c r="M58" s="476">
        <f>English!M58</f>
        <v>0</v>
      </c>
      <c r="N58" s="477">
        <f>English!N58</f>
        <v>0</v>
      </c>
      <c r="O58" s="478">
        <f>English!O58</f>
        <v>0</v>
      </c>
      <c r="Q58" s="45"/>
      <c r="R58" s="45"/>
      <c r="S58" s="45"/>
      <c r="T58" s="45"/>
      <c r="U58" s="45"/>
      <c r="V58" s="45"/>
      <c r="AA58" s="387"/>
      <c r="AB58" s="387"/>
      <c r="AC58" s="387"/>
      <c r="AD58" s="387"/>
      <c r="AE58" s="387"/>
      <c r="AF58" s="387"/>
      <c r="AG58" s="387"/>
      <c r="AH58" s="387"/>
      <c r="AI58" s="387"/>
      <c r="AJ58" s="387"/>
      <c r="AK58" s="387"/>
      <c r="AL58" s="387"/>
      <c r="AM58" s="387"/>
      <c r="AN58" s="387"/>
      <c r="AO58" s="387"/>
    </row>
    <row r="59" spans="2:41" ht="14.1" customHeight="1" x14ac:dyDescent="0.25">
      <c r="B59" s="616">
        <f>English!B59</f>
        <v>0</v>
      </c>
      <c r="C59" s="28"/>
      <c r="D59" s="28"/>
      <c r="E59" s="28"/>
      <c r="F59" s="28"/>
      <c r="G59" s="28"/>
      <c r="H59" s="28"/>
      <c r="I59" s="28"/>
      <c r="J59" s="303"/>
      <c r="K59" s="304"/>
      <c r="L59" s="143"/>
      <c r="M59" s="56"/>
      <c r="N59" s="144" t="s">
        <v>300</v>
      </c>
      <c r="O59" s="145" t="s">
        <v>160</v>
      </c>
      <c r="Q59" s="45"/>
      <c r="R59" s="45"/>
      <c r="S59" s="45"/>
      <c r="T59" s="45"/>
      <c r="U59" s="45"/>
      <c r="V59" s="45"/>
      <c r="AA59" s="387"/>
      <c r="AB59" s="387"/>
      <c r="AC59" s="387"/>
      <c r="AD59" s="387"/>
      <c r="AE59" s="387"/>
      <c r="AF59" s="387"/>
      <c r="AG59" s="387"/>
      <c r="AH59" s="387"/>
      <c r="AI59" s="387"/>
      <c r="AJ59" s="387"/>
      <c r="AK59" s="387"/>
      <c r="AL59" s="387"/>
      <c r="AM59" s="387"/>
      <c r="AN59" s="387"/>
      <c r="AO59" s="387"/>
    </row>
    <row r="60" spans="2:41" ht="15.75" customHeight="1" x14ac:dyDescent="0.25">
      <c r="B60" s="140" t="s">
        <v>301</v>
      </c>
      <c r="C60" s="56"/>
      <c r="D60" s="56"/>
      <c r="E60" s="371"/>
      <c r="F60" s="141"/>
      <c r="G60" s="141"/>
      <c r="H60" s="141"/>
      <c r="I60" s="141"/>
      <c r="J60" s="141"/>
      <c r="K60" s="372"/>
      <c r="L60" s="146" t="s">
        <v>109</v>
      </c>
      <c r="M60" s="475">
        <f>English!M60</f>
        <v>0</v>
      </c>
      <c r="N60" s="480">
        <f>English!N60</f>
        <v>0</v>
      </c>
      <c r="O60" s="414">
        <f>English!O60</f>
        <v>0</v>
      </c>
      <c r="Q60" s="45"/>
      <c r="R60" s="45"/>
      <c r="S60" s="45"/>
      <c r="T60" s="45"/>
      <c r="U60" s="45"/>
      <c r="V60" s="45"/>
      <c r="AA60" s="387"/>
      <c r="AB60" s="387"/>
      <c r="AC60" s="387"/>
      <c r="AD60" s="387"/>
      <c r="AE60" s="387"/>
      <c r="AF60" s="387"/>
      <c r="AG60" s="387"/>
      <c r="AH60" s="387"/>
      <c r="AI60" s="387"/>
      <c r="AJ60" s="387"/>
      <c r="AK60" s="387"/>
      <c r="AL60" s="387"/>
      <c r="AM60" s="387"/>
      <c r="AN60" s="387"/>
      <c r="AO60" s="387"/>
    </row>
    <row r="61" spans="2:41" ht="14.1" customHeight="1" x14ac:dyDescent="0.25">
      <c r="B61" s="484"/>
      <c r="D61" s="39"/>
      <c r="E61" s="39"/>
      <c r="F61" s="30"/>
      <c r="G61" s="30"/>
      <c r="H61" s="30"/>
      <c r="I61" s="30"/>
      <c r="J61" s="30"/>
      <c r="K61" s="138"/>
      <c r="L61" s="131" t="s">
        <v>176</v>
      </c>
      <c r="M61" s="475">
        <f>English!M61</f>
        <v>0</v>
      </c>
      <c r="N61" s="480">
        <f>English!N61</f>
        <v>0</v>
      </c>
      <c r="O61" s="414">
        <f>English!O61</f>
        <v>0</v>
      </c>
      <c r="Q61" s="45"/>
      <c r="R61" s="45"/>
      <c r="S61" s="45"/>
      <c r="T61" s="45"/>
      <c r="U61" s="45"/>
      <c r="V61" s="45"/>
      <c r="AA61" s="387"/>
      <c r="AB61" s="387"/>
      <c r="AC61" s="387"/>
      <c r="AD61" s="387"/>
      <c r="AE61" s="387"/>
      <c r="AF61" s="387"/>
      <c r="AG61" s="387"/>
      <c r="AH61" s="387"/>
      <c r="AI61" s="387"/>
      <c r="AJ61" s="387"/>
      <c r="AK61" s="387"/>
      <c r="AL61" s="387"/>
      <c r="AM61" s="387"/>
      <c r="AN61" s="387"/>
      <c r="AO61" s="387"/>
    </row>
    <row r="62" spans="2:41" ht="14.1" customHeight="1" x14ac:dyDescent="0.25">
      <c r="B62" s="484"/>
      <c r="C62" s="39"/>
      <c r="D62" s="39"/>
      <c r="E62" s="617"/>
      <c r="F62" s="39"/>
      <c r="G62" s="39"/>
      <c r="H62" s="39"/>
      <c r="I62" s="39"/>
      <c r="J62" s="39"/>
      <c r="K62" s="138"/>
      <c r="L62" s="131" t="s">
        <v>153</v>
      </c>
      <c r="M62" s="475">
        <f>English!M62</f>
        <v>0</v>
      </c>
      <c r="N62" s="480">
        <f>English!N62</f>
        <v>0</v>
      </c>
      <c r="O62" s="414">
        <f>English!O62</f>
        <v>0</v>
      </c>
      <c r="Q62" s="45"/>
      <c r="R62" s="45"/>
      <c r="S62" s="45"/>
      <c r="T62" s="45"/>
      <c r="U62" s="45"/>
      <c r="V62" s="45"/>
      <c r="AA62" s="387"/>
      <c r="AB62" s="387"/>
      <c r="AC62" s="387"/>
      <c r="AD62" s="387"/>
      <c r="AE62" s="387"/>
      <c r="AF62" s="387"/>
      <c r="AG62" s="387"/>
      <c r="AH62" s="387"/>
      <c r="AI62" s="387"/>
      <c r="AJ62" s="387"/>
      <c r="AK62" s="387"/>
      <c r="AL62" s="387"/>
      <c r="AM62" s="387"/>
      <c r="AN62" s="387"/>
      <c r="AO62" s="387"/>
    </row>
    <row r="63" spans="2:41" ht="14.1" customHeight="1" x14ac:dyDescent="0.25">
      <c r="B63" s="474"/>
      <c r="C63" s="30"/>
      <c r="D63" s="30"/>
      <c r="E63" s="30"/>
      <c r="F63" s="30"/>
      <c r="G63" s="30"/>
      <c r="H63" s="30"/>
      <c r="I63" s="30"/>
      <c r="J63" s="30"/>
      <c r="K63" s="138"/>
      <c r="L63" s="157" t="s">
        <v>178</v>
      </c>
      <c r="M63" s="481">
        <f>English!M63</f>
        <v>0</v>
      </c>
      <c r="N63" s="482">
        <f>English!N63</f>
        <v>0</v>
      </c>
      <c r="O63" s="483">
        <f>English!O63</f>
        <v>0</v>
      </c>
      <c r="Q63" s="45"/>
      <c r="R63" s="45"/>
      <c r="S63" s="45"/>
      <c r="T63" s="45"/>
      <c r="U63" s="45"/>
      <c r="V63" s="45"/>
      <c r="AA63" s="387"/>
      <c r="AB63" s="387"/>
      <c r="AC63" s="387"/>
      <c r="AD63" s="387"/>
      <c r="AE63" s="387"/>
      <c r="AF63" s="387"/>
      <c r="AG63" s="387"/>
      <c r="AH63" s="387"/>
      <c r="AI63" s="387"/>
      <c r="AJ63" s="387"/>
      <c r="AK63" s="387"/>
      <c r="AL63" s="387"/>
      <c r="AM63" s="387"/>
      <c r="AN63" s="387"/>
      <c r="AO63" s="387"/>
    </row>
    <row r="64" spans="2:41" ht="14.1" customHeight="1" x14ac:dyDescent="0.25">
      <c r="B64" s="474"/>
      <c r="C64" s="30"/>
      <c r="D64" s="30"/>
      <c r="E64" s="30"/>
      <c r="F64" s="30"/>
      <c r="G64" s="30"/>
      <c r="H64" s="30"/>
      <c r="I64" s="30"/>
      <c r="J64" s="618"/>
      <c r="K64" s="619"/>
      <c r="L64" s="147" t="s">
        <v>161</v>
      </c>
      <c r="M64" s="85"/>
      <c r="N64" s="485">
        <f>English!N64</f>
        <v>0</v>
      </c>
      <c r="O64" s="486">
        <v>0</v>
      </c>
      <c r="Q64" s="45"/>
      <c r="R64" s="45"/>
      <c r="S64" s="45"/>
      <c r="T64" s="45"/>
      <c r="U64" s="45"/>
      <c r="V64" s="45"/>
      <c r="AA64" s="387"/>
      <c r="AB64" s="387"/>
      <c r="AC64" s="387"/>
      <c r="AD64" s="387"/>
      <c r="AE64" s="387"/>
      <c r="AF64" s="387"/>
      <c r="AG64" s="387"/>
      <c r="AH64" s="387"/>
      <c r="AI64" s="387"/>
      <c r="AJ64" s="387"/>
      <c r="AK64" s="387"/>
      <c r="AL64" s="387"/>
      <c r="AM64" s="387"/>
      <c r="AN64" s="387"/>
      <c r="AO64" s="387"/>
    </row>
    <row r="65" spans="2:41" ht="14.1" customHeight="1" x14ac:dyDescent="0.25">
      <c r="B65" s="474"/>
      <c r="C65" s="30"/>
      <c r="D65" s="30"/>
      <c r="E65" s="30"/>
      <c r="F65" s="30"/>
      <c r="G65" s="30"/>
      <c r="H65" s="30"/>
      <c r="I65" s="30"/>
      <c r="J65" s="30"/>
      <c r="K65" s="138"/>
      <c r="L65" s="148"/>
      <c r="M65" s="14"/>
      <c r="N65" s="14"/>
      <c r="O65" s="13"/>
      <c r="Q65" s="45"/>
      <c r="R65" s="45"/>
      <c r="S65" s="45"/>
      <c r="T65" s="45"/>
      <c r="U65" s="45"/>
      <c r="V65" s="45"/>
      <c r="AA65" s="387"/>
      <c r="AB65" s="387"/>
      <c r="AC65" s="387"/>
      <c r="AD65" s="387"/>
      <c r="AE65" s="387"/>
      <c r="AF65" s="387"/>
      <c r="AG65" s="387"/>
      <c r="AH65" s="387"/>
      <c r="AI65" s="387"/>
      <c r="AJ65" s="387"/>
      <c r="AK65" s="387"/>
      <c r="AL65" s="387"/>
      <c r="AM65" s="387"/>
      <c r="AN65" s="387"/>
      <c r="AO65" s="387"/>
    </row>
    <row r="66" spans="2:41" ht="14.1" customHeight="1" x14ac:dyDescent="0.25">
      <c r="B66" s="474"/>
      <c r="C66" s="30"/>
      <c r="D66" s="30"/>
      <c r="E66" s="30"/>
      <c r="F66" s="30"/>
      <c r="G66" s="30"/>
      <c r="H66" s="30"/>
      <c r="I66" s="300"/>
      <c r="J66" s="30"/>
      <c r="K66" s="30"/>
      <c r="L66" s="141"/>
      <c r="M66" s="32"/>
      <c r="N66" s="32"/>
      <c r="O66" s="38"/>
      <c r="Q66" s="45"/>
      <c r="R66" s="45"/>
      <c r="S66" s="45"/>
      <c r="T66" s="45"/>
      <c r="U66" s="45"/>
      <c r="V66" s="45"/>
      <c r="AA66" s="387"/>
      <c r="AB66" s="387"/>
      <c r="AC66" s="387"/>
      <c r="AD66" s="387"/>
      <c r="AE66" s="387"/>
      <c r="AF66" s="387"/>
      <c r="AG66" s="387"/>
      <c r="AH66" s="387"/>
      <c r="AI66" s="387"/>
      <c r="AJ66" s="387"/>
      <c r="AK66" s="387"/>
      <c r="AL66" s="387"/>
      <c r="AM66" s="387"/>
      <c r="AN66" s="387"/>
      <c r="AO66" s="387"/>
    </row>
    <row r="67" spans="2:41" ht="14.1" customHeight="1" x14ac:dyDescent="0.25">
      <c r="B67" s="474"/>
      <c r="C67" s="30"/>
      <c r="D67" s="30"/>
      <c r="E67" s="30"/>
      <c r="F67" s="30"/>
      <c r="G67" s="30"/>
      <c r="H67" s="30"/>
      <c r="I67" s="30"/>
      <c r="J67" s="37"/>
      <c r="K67" s="37"/>
      <c r="L67" s="32"/>
      <c r="M67" s="32"/>
      <c r="N67" s="159"/>
      <c r="O67" s="161"/>
      <c r="Q67" s="45"/>
      <c r="R67" s="45"/>
      <c r="S67" s="45"/>
      <c r="T67" s="45"/>
      <c r="U67" s="45"/>
      <c r="V67" s="45"/>
      <c r="AA67" s="387"/>
      <c r="AB67" s="387"/>
      <c r="AC67" s="387"/>
      <c r="AD67" s="387"/>
      <c r="AE67" s="387"/>
      <c r="AF67" s="387"/>
      <c r="AG67" s="387"/>
      <c r="AH67" s="387"/>
      <c r="AI67" s="387"/>
      <c r="AJ67" s="387"/>
      <c r="AK67" s="387"/>
      <c r="AL67" s="387"/>
      <c r="AM67" s="387"/>
      <c r="AN67" s="387"/>
      <c r="AO67" s="387"/>
    </row>
    <row r="68" spans="2:41" ht="14.1" customHeight="1" x14ac:dyDescent="0.25">
      <c r="B68" s="474"/>
      <c r="C68" s="30"/>
      <c r="D68" s="30"/>
      <c r="E68" s="30"/>
      <c r="F68" s="30"/>
      <c r="G68" s="30"/>
      <c r="H68" s="30"/>
      <c r="I68" s="300"/>
      <c r="J68" s="30"/>
      <c r="K68" s="158"/>
      <c r="L68" s="158"/>
      <c r="M68" s="158"/>
      <c r="N68" s="160"/>
      <c r="O68" s="162"/>
      <c r="Q68" s="45"/>
      <c r="R68" s="45"/>
      <c r="S68" s="45"/>
      <c r="T68" s="45"/>
      <c r="U68" s="45"/>
      <c r="V68" s="45"/>
      <c r="AA68" s="387"/>
      <c r="AB68" s="387"/>
      <c r="AC68" s="387"/>
      <c r="AD68" s="387"/>
      <c r="AE68" s="387"/>
      <c r="AF68" s="387"/>
      <c r="AG68" s="387"/>
      <c r="AH68" s="387"/>
      <c r="AI68" s="387"/>
      <c r="AJ68" s="387"/>
      <c r="AK68" s="387"/>
      <c r="AL68" s="387"/>
      <c r="AM68" s="387"/>
      <c r="AN68" s="387"/>
      <c r="AO68" s="387"/>
    </row>
    <row r="69" spans="2:41" ht="14.1" customHeight="1" x14ac:dyDescent="0.25">
      <c r="B69" s="474"/>
      <c r="C69" s="620"/>
      <c r="D69" s="30"/>
      <c r="E69" s="30"/>
      <c r="F69" s="30"/>
      <c r="G69" s="30"/>
      <c r="H69" s="30"/>
      <c r="I69" s="300"/>
      <c r="J69" s="30"/>
      <c r="K69" s="30"/>
      <c r="L69" s="32"/>
      <c r="M69" s="32"/>
      <c r="N69" s="32"/>
      <c r="O69" s="38"/>
      <c r="Q69" s="45"/>
      <c r="R69" s="45"/>
      <c r="S69" s="45"/>
      <c r="T69" s="45"/>
      <c r="U69" s="45"/>
      <c r="V69" s="45"/>
      <c r="AA69" s="387"/>
      <c r="AB69" s="387"/>
      <c r="AC69" s="387"/>
      <c r="AD69" s="387"/>
      <c r="AE69" s="387"/>
      <c r="AF69" s="387"/>
      <c r="AG69" s="387"/>
      <c r="AH69" s="387"/>
      <c r="AI69" s="387"/>
      <c r="AJ69" s="387"/>
      <c r="AK69" s="387"/>
      <c r="AL69" s="387"/>
      <c r="AM69" s="387"/>
      <c r="AN69" s="387"/>
      <c r="AO69" s="387"/>
    </row>
    <row r="70" spans="2:41" ht="1.5" customHeight="1" thickBot="1" x14ac:dyDescent="0.3">
      <c r="B70" s="52"/>
      <c r="C70" s="28"/>
      <c r="D70" s="28"/>
      <c r="E70" s="28"/>
      <c r="F70" s="28"/>
      <c r="G70" s="28"/>
      <c r="H70" s="28"/>
      <c r="I70" s="28"/>
      <c r="J70" s="28"/>
      <c r="K70" s="28"/>
      <c r="L70" s="14"/>
      <c r="M70" s="14"/>
      <c r="N70" s="14"/>
      <c r="O70" s="13"/>
      <c r="AA70" s="387"/>
      <c r="AB70" s="387"/>
      <c r="AC70" s="387"/>
      <c r="AD70" s="387"/>
      <c r="AE70" s="387"/>
      <c r="AF70" s="387"/>
      <c r="AG70" s="387"/>
      <c r="AH70" s="387"/>
      <c r="AI70" s="387"/>
      <c r="AJ70" s="387"/>
      <c r="AK70" s="387"/>
      <c r="AL70" s="387"/>
      <c r="AM70" s="387"/>
      <c r="AN70" s="387"/>
      <c r="AO70" s="387"/>
    </row>
    <row r="71" spans="2:41" ht="14.25" customHeight="1" thickBot="1" x14ac:dyDescent="0.3">
      <c r="B71" s="50" t="str">
        <f>English!B71</f>
        <v xml:space="preserve">Engineer : </v>
      </c>
      <c r="C71" s="621" t="str">
        <f>English!C71</f>
        <v xml:space="preserve"> </v>
      </c>
      <c r="D71" s="378">
        <f>English!D71</f>
        <v>0</v>
      </c>
      <c r="E71" s="33"/>
      <c r="F71" s="51"/>
      <c r="G71" s="51"/>
      <c r="H71" s="366"/>
      <c r="I71" s="40"/>
      <c r="J71" s="367"/>
      <c r="K71" s="489"/>
      <c r="L71" s="40"/>
      <c r="M71" s="42"/>
      <c r="N71" s="33"/>
      <c r="O71" s="34"/>
      <c r="AA71" s="387"/>
      <c r="AB71" s="387"/>
      <c r="AC71" s="387"/>
      <c r="AD71" s="387"/>
      <c r="AE71" s="387"/>
      <c r="AF71" s="387"/>
      <c r="AG71" s="387"/>
      <c r="AH71" s="387"/>
      <c r="AI71" s="387"/>
      <c r="AJ71" s="387"/>
      <c r="AK71" s="387"/>
      <c r="AL71" s="387"/>
      <c r="AM71" s="387"/>
      <c r="AN71" s="387"/>
      <c r="AO71" s="387"/>
    </row>
    <row r="72" spans="2:41" ht="9.1999999999999993" customHeight="1" x14ac:dyDescent="0.25">
      <c r="B72" s="622"/>
      <c r="C72" s="623"/>
      <c r="D72" s="623"/>
      <c r="E72" s="623"/>
      <c r="F72" s="623"/>
      <c r="G72" s="623"/>
      <c r="H72" s="623"/>
      <c r="I72" s="623"/>
      <c r="J72" s="623"/>
      <c r="K72" s="623"/>
      <c r="L72" s="623"/>
      <c r="M72" s="623"/>
      <c r="N72" s="623"/>
      <c r="O72" s="624"/>
      <c r="AA72" s="387"/>
      <c r="AB72" s="387"/>
      <c r="AC72" s="387"/>
      <c r="AD72" s="387"/>
      <c r="AE72" s="387"/>
      <c r="AF72" s="387"/>
      <c r="AG72" s="387"/>
      <c r="AH72" s="387"/>
      <c r="AI72" s="387"/>
      <c r="AJ72" s="387"/>
      <c r="AK72" s="387"/>
      <c r="AL72" s="387"/>
      <c r="AM72" s="387"/>
      <c r="AN72" s="387"/>
      <c r="AO72" s="387"/>
    </row>
    <row r="73" spans="2:41" ht="9.1999999999999993" customHeight="1" thickBot="1" x14ac:dyDescent="0.3">
      <c r="B73" s="47"/>
      <c r="C73" s="48"/>
      <c r="D73" s="48"/>
      <c r="E73" s="48"/>
      <c r="F73" s="48"/>
      <c r="G73" s="48"/>
      <c r="H73" s="48"/>
      <c r="I73" s="48"/>
      <c r="J73" s="48"/>
      <c r="K73" s="48"/>
      <c r="L73" s="48"/>
      <c r="M73" s="48"/>
      <c r="N73" s="48"/>
      <c r="O73" s="49"/>
      <c r="AA73" s="387"/>
      <c r="AB73" s="387"/>
      <c r="AC73" s="387"/>
      <c r="AD73" s="387"/>
      <c r="AE73" s="387"/>
      <c r="AF73" s="387"/>
      <c r="AG73" s="387"/>
      <c r="AH73" s="387"/>
      <c r="AI73" s="387"/>
      <c r="AJ73" s="387"/>
      <c r="AK73" s="387"/>
      <c r="AL73" s="387"/>
      <c r="AM73" s="387"/>
      <c r="AN73" s="387"/>
      <c r="AO73" s="387"/>
    </row>
    <row r="74" spans="2:41" ht="9.6" customHeight="1" thickBot="1" x14ac:dyDescent="0.3">
      <c r="AA74" s="387"/>
      <c r="AB74" s="387"/>
      <c r="AC74" s="387"/>
      <c r="AD74" s="387"/>
      <c r="AE74" s="387"/>
      <c r="AF74" s="387"/>
      <c r="AG74" s="387"/>
      <c r="AH74" s="387"/>
      <c r="AI74" s="387"/>
      <c r="AJ74" s="387"/>
      <c r="AK74" s="387"/>
      <c r="AL74" s="387"/>
      <c r="AM74" s="387"/>
      <c r="AN74" s="387"/>
      <c r="AO74" s="387"/>
    </row>
    <row r="75" spans="2:41" ht="24" customHeight="1" thickBot="1" x14ac:dyDescent="0.3">
      <c r="B75" s="192" t="s">
        <v>302</v>
      </c>
      <c r="C75" s="490"/>
      <c r="D75" s="193"/>
      <c r="E75" s="194"/>
      <c r="F75" s="193"/>
      <c r="G75" s="193"/>
      <c r="H75" s="195"/>
      <c r="I75" s="193"/>
      <c r="J75" s="491">
        <f>TODAYSDATE</f>
        <v>0</v>
      </c>
      <c r="K75" s="492"/>
      <c r="L75" s="493">
        <f>O1</f>
        <v>0</v>
      </c>
      <c r="M75" s="196"/>
      <c r="N75" s="494"/>
      <c r="O75" s="196"/>
      <c r="P75" s="197"/>
      <c r="Q75" s="197"/>
      <c r="R75" s="197"/>
      <c r="AA75" s="387"/>
      <c r="AB75" s="387"/>
      <c r="AC75" s="387"/>
      <c r="AD75" s="387"/>
      <c r="AE75" s="387"/>
      <c r="AF75" s="387"/>
      <c r="AG75" s="387"/>
      <c r="AH75" s="387"/>
      <c r="AI75" s="387"/>
      <c r="AJ75" s="387"/>
      <c r="AK75" s="387"/>
      <c r="AL75" s="387"/>
      <c r="AM75" s="387"/>
      <c r="AN75" s="387"/>
      <c r="AO75" s="387"/>
    </row>
    <row r="76" spans="2:41" ht="12" customHeight="1" x14ac:dyDescent="0.25">
      <c r="B76" s="198"/>
      <c r="C76" s="199"/>
      <c r="D76" s="200"/>
      <c r="E76" s="200"/>
      <c r="F76" s="201" t="s">
        <v>0</v>
      </c>
      <c r="G76" s="201" t="s">
        <v>303</v>
      </c>
      <c r="H76" s="203" t="s">
        <v>113</v>
      </c>
      <c r="I76" s="201" t="s">
        <v>0</v>
      </c>
      <c r="J76" s="201" t="s">
        <v>0</v>
      </c>
      <c r="K76" s="201" t="s">
        <v>304</v>
      </c>
      <c r="L76" s="204" t="s">
        <v>305</v>
      </c>
      <c r="M76" s="205"/>
      <c r="N76" s="206"/>
      <c r="O76" s="207"/>
      <c r="P76" s="208"/>
      <c r="Q76" s="208"/>
      <c r="R76" s="208"/>
      <c r="S76" s="46"/>
      <c r="AA76" s="387"/>
      <c r="AB76" s="387"/>
      <c r="AC76" s="387"/>
      <c r="AD76" s="387"/>
      <c r="AE76" s="387"/>
      <c r="AF76" s="387"/>
      <c r="AG76" s="387"/>
      <c r="AH76" s="387"/>
      <c r="AI76" s="387"/>
      <c r="AJ76" s="387"/>
      <c r="AK76" s="387"/>
      <c r="AL76" s="387"/>
      <c r="AM76" s="387"/>
      <c r="AN76" s="387"/>
      <c r="AO76" s="387"/>
    </row>
    <row r="77" spans="2:41" ht="12" customHeight="1" thickBot="1" x14ac:dyDescent="0.3">
      <c r="B77" s="209" t="s">
        <v>306</v>
      </c>
      <c r="C77" s="210"/>
      <c r="D77" s="211"/>
      <c r="E77" s="212" t="s">
        <v>307</v>
      </c>
      <c r="F77" s="212" t="s">
        <v>308</v>
      </c>
      <c r="G77" s="212" t="s">
        <v>309</v>
      </c>
      <c r="H77" s="212" t="s">
        <v>310</v>
      </c>
      <c r="I77" s="212" t="s">
        <v>311</v>
      </c>
      <c r="J77" s="212" t="s">
        <v>312</v>
      </c>
      <c r="K77" s="212" t="s">
        <v>313</v>
      </c>
      <c r="L77" s="214" t="s">
        <v>314</v>
      </c>
      <c r="M77" s="205"/>
      <c r="N77" s="206"/>
      <c r="O77" s="207"/>
      <c r="P77" s="208"/>
      <c r="Q77" s="208"/>
      <c r="R77" s="208"/>
      <c r="S77" s="46"/>
      <c r="AA77" s="387"/>
      <c r="AB77" s="387"/>
      <c r="AC77" s="387"/>
      <c r="AD77" s="387"/>
      <c r="AE77" s="387"/>
      <c r="AF77" s="387"/>
      <c r="AG77" s="387"/>
      <c r="AH77" s="387"/>
      <c r="AI77" s="387"/>
      <c r="AJ77" s="387"/>
      <c r="AK77" s="387"/>
      <c r="AL77" s="387"/>
      <c r="AM77" s="387"/>
      <c r="AN77" s="387"/>
      <c r="AO77" s="387"/>
    </row>
    <row r="78" spans="2:41" ht="15.75" customHeight="1" x14ac:dyDescent="0.25">
      <c r="B78" s="495">
        <f>English!B78</f>
        <v>0</v>
      </c>
      <c r="C78" s="373"/>
      <c r="D78" s="200"/>
      <c r="E78" s="201">
        <f>English!E78</f>
        <v>0</v>
      </c>
      <c r="F78" s="625">
        <f>English!F78</f>
        <v>0</v>
      </c>
      <c r="G78" s="200">
        <f>English!G78</f>
        <v>0</v>
      </c>
      <c r="H78" s="497">
        <f>English!H78</f>
        <v>15</v>
      </c>
      <c r="I78" s="658">
        <f>English!I78</f>
        <v>0</v>
      </c>
      <c r="J78" s="200">
        <f>English!J78</f>
        <v>0</v>
      </c>
      <c r="K78" s="498">
        <f>English!K78</f>
        <v>0</v>
      </c>
      <c r="L78" s="499">
        <f>English!L78</f>
        <v>0</v>
      </c>
      <c r="M78" s="216"/>
      <c r="N78" s="207">
        <f>M78-J78</f>
        <v>0</v>
      </c>
      <c r="O78" s="216"/>
      <c r="P78" s="216">
        <f>O78-M78</f>
        <v>0</v>
      </c>
      <c r="Q78" s="208"/>
      <c r="R78" s="208"/>
      <c r="S78" s="46"/>
      <c r="AA78" s="387"/>
      <c r="AB78" s="387"/>
      <c r="AC78" s="387"/>
      <c r="AD78" s="387"/>
      <c r="AE78" s="387"/>
      <c r="AF78" s="387"/>
      <c r="AG78" s="387"/>
      <c r="AH78" s="387"/>
      <c r="AI78" s="387"/>
      <c r="AJ78" s="387"/>
      <c r="AK78" s="387"/>
      <c r="AL78" s="387"/>
      <c r="AM78" s="387"/>
      <c r="AN78" s="387"/>
      <c r="AO78" s="387"/>
    </row>
    <row r="79" spans="2:41" ht="12" customHeight="1" x14ac:dyDescent="0.25">
      <c r="B79" s="500">
        <f>English!B79</f>
        <v>0</v>
      </c>
      <c r="C79" s="501"/>
      <c r="D79" s="502"/>
      <c r="E79" s="503">
        <f>English!E79</f>
        <v>0</v>
      </c>
      <c r="F79" s="517">
        <f>English!F79</f>
        <v>0</v>
      </c>
      <c r="G79" s="502">
        <f>English!G79</f>
        <v>0</v>
      </c>
      <c r="H79" s="505">
        <f>English!H79</f>
        <v>0</v>
      </c>
      <c r="I79" s="505">
        <f>English!I79</f>
        <v>0</v>
      </c>
      <c r="J79" s="502">
        <f>English!J79</f>
        <v>0</v>
      </c>
      <c r="K79" s="506">
        <f>English!K79</f>
        <v>0</v>
      </c>
      <c r="L79" s="509">
        <f>English!L79</f>
        <v>0</v>
      </c>
      <c r="M79" s="216"/>
      <c r="N79" s="207"/>
      <c r="O79" s="508"/>
      <c r="P79" s="508"/>
      <c r="Q79" s="208"/>
      <c r="R79" s="208"/>
      <c r="S79" s="46"/>
      <c r="AA79" s="387"/>
      <c r="AB79" s="387"/>
      <c r="AC79" s="387"/>
      <c r="AD79" s="387"/>
      <c r="AE79" s="387"/>
      <c r="AF79" s="387"/>
      <c r="AG79" s="387"/>
      <c r="AH79" s="387"/>
      <c r="AI79" s="387"/>
      <c r="AJ79" s="387"/>
      <c r="AK79" s="387"/>
      <c r="AL79" s="387"/>
      <c r="AM79" s="387"/>
      <c r="AN79" s="387"/>
      <c r="AO79" s="387"/>
    </row>
    <row r="80" spans="2:41" ht="12" customHeight="1" x14ac:dyDescent="0.25">
      <c r="B80" s="500">
        <f>English!B80</f>
        <v>0</v>
      </c>
      <c r="C80" s="501"/>
      <c r="D80" s="502"/>
      <c r="E80" s="503">
        <f>English!E80</f>
        <v>0</v>
      </c>
      <c r="F80" s="517">
        <f>English!F80</f>
        <v>0</v>
      </c>
      <c r="G80" s="502">
        <f>English!G80</f>
        <v>0</v>
      </c>
      <c r="H80" s="505">
        <f>English!H80</f>
        <v>0</v>
      </c>
      <c r="I80" s="505">
        <f>English!I80</f>
        <v>0</v>
      </c>
      <c r="J80" s="502">
        <f>English!J80</f>
        <v>0</v>
      </c>
      <c r="K80" s="506">
        <f>English!K80</f>
        <v>0</v>
      </c>
      <c r="L80" s="509">
        <f>English!L80</f>
        <v>0</v>
      </c>
      <c r="M80" s="216"/>
      <c r="N80" s="207"/>
      <c r="O80" s="508"/>
      <c r="P80" s="508"/>
      <c r="Q80" s="208"/>
      <c r="R80" s="208"/>
      <c r="S80" s="46"/>
      <c r="AA80" s="387"/>
      <c r="AB80" s="387"/>
      <c r="AC80" s="387"/>
      <c r="AD80" s="387"/>
      <c r="AE80" s="387"/>
      <c r="AF80" s="387"/>
      <c r="AG80" s="387"/>
      <c r="AH80" s="387"/>
      <c r="AI80" s="387"/>
      <c r="AJ80" s="387"/>
      <c r="AK80" s="387"/>
      <c r="AL80" s="387"/>
      <c r="AM80" s="387"/>
      <c r="AN80" s="387"/>
      <c r="AO80" s="387"/>
    </row>
    <row r="81" spans="2:41" ht="12" customHeight="1" x14ac:dyDescent="0.25">
      <c r="B81" s="500">
        <f>English!B81</f>
        <v>0</v>
      </c>
      <c r="C81" s="501"/>
      <c r="D81" s="502"/>
      <c r="E81" s="503">
        <f>English!E81</f>
        <v>0</v>
      </c>
      <c r="F81" s="504">
        <f>English!F81</f>
        <v>0</v>
      </c>
      <c r="G81" s="502">
        <f>English!G81</f>
        <v>0</v>
      </c>
      <c r="H81" s="505">
        <f>English!H81</f>
        <v>0</v>
      </c>
      <c r="I81" s="505">
        <f>English!I81</f>
        <v>0</v>
      </c>
      <c r="J81" s="502">
        <f>English!J81</f>
        <v>0</v>
      </c>
      <c r="K81" s="506">
        <f>English!K81</f>
        <v>0</v>
      </c>
      <c r="L81" s="509">
        <f>English!L81</f>
        <v>0</v>
      </c>
      <c r="M81" s="216"/>
      <c r="N81" s="207"/>
      <c r="O81" s="508"/>
      <c r="P81" s="508"/>
      <c r="Q81" s="208"/>
      <c r="R81" s="208"/>
      <c r="S81" s="46"/>
      <c r="AA81" s="387"/>
      <c r="AB81" s="387"/>
      <c r="AC81" s="387"/>
      <c r="AD81" s="387"/>
      <c r="AE81" s="387"/>
      <c r="AF81" s="387"/>
      <c r="AG81" s="387"/>
      <c r="AH81" s="387"/>
      <c r="AI81" s="387"/>
      <c r="AJ81" s="387"/>
      <c r="AK81" s="387"/>
      <c r="AL81" s="387"/>
      <c r="AM81" s="387"/>
      <c r="AN81" s="387"/>
      <c r="AO81" s="387"/>
    </row>
    <row r="82" spans="2:41" ht="12" customHeight="1" x14ac:dyDescent="0.25">
      <c r="B82" s="500">
        <f>English!B82</f>
        <v>0</v>
      </c>
      <c r="C82" s="501"/>
      <c r="D82" s="502"/>
      <c r="E82" s="503">
        <f>English!E82</f>
        <v>0</v>
      </c>
      <c r="F82" s="517">
        <f>English!F82</f>
        <v>0</v>
      </c>
      <c r="G82" s="502">
        <f>English!G82</f>
        <v>0</v>
      </c>
      <c r="H82" s="505">
        <f>English!H82</f>
        <v>0</v>
      </c>
      <c r="I82" s="505">
        <f>English!I82</f>
        <v>0</v>
      </c>
      <c r="J82" s="502">
        <f>English!J82</f>
        <v>0</v>
      </c>
      <c r="K82" s="506">
        <f>English!K82</f>
        <v>0</v>
      </c>
      <c r="L82" s="509">
        <f>English!L82</f>
        <v>0</v>
      </c>
      <c r="M82" s="216"/>
      <c r="N82" s="207"/>
      <c r="O82" s="508"/>
      <c r="P82" s="508"/>
      <c r="Q82" s="208"/>
      <c r="R82" s="208"/>
      <c r="S82" s="46"/>
      <c r="AA82" s="387"/>
      <c r="AB82" s="387"/>
      <c r="AC82" s="387"/>
      <c r="AD82" s="387"/>
      <c r="AE82" s="387"/>
      <c r="AF82" s="387"/>
      <c r="AG82" s="387"/>
      <c r="AH82" s="387"/>
      <c r="AI82" s="387"/>
      <c r="AJ82" s="387"/>
      <c r="AK82" s="387"/>
      <c r="AL82" s="387"/>
      <c r="AM82" s="387"/>
      <c r="AN82" s="387"/>
      <c r="AO82" s="387"/>
    </row>
    <row r="83" spans="2:41" ht="12" customHeight="1" x14ac:dyDescent="0.25">
      <c r="B83" s="500">
        <f>English!B83</f>
        <v>0</v>
      </c>
      <c r="C83" s="501"/>
      <c r="D83" s="502"/>
      <c r="E83" s="503">
        <f>English!E83</f>
        <v>0</v>
      </c>
      <c r="F83" s="504">
        <f>English!F83</f>
        <v>0</v>
      </c>
      <c r="G83" s="502">
        <f>English!G83</f>
        <v>0</v>
      </c>
      <c r="H83" s="505">
        <f>English!H83</f>
        <v>0</v>
      </c>
      <c r="I83" s="505">
        <f>English!I83</f>
        <v>0</v>
      </c>
      <c r="J83" s="502">
        <f>English!J83</f>
        <v>0</v>
      </c>
      <c r="K83" s="506">
        <f>English!K83</f>
        <v>0</v>
      </c>
      <c r="L83" s="509">
        <f>English!L83</f>
        <v>0</v>
      </c>
      <c r="M83" s="249"/>
      <c r="N83" s="207"/>
      <c r="O83" s="510"/>
      <c r="P83" s="508"/>
      <c r="Q83" s="208"/>
      <c r="R83" s="208"/>
      <c r="S83" s="46"/>
      <c r="AA83" s="387"/>
      <c r="AB83" s="387"/>
      <c r="AC83" s="387"/>
      <c r="AD83" s="387"/>
      <c r="AE83" s="387"/>
      <c r="AF83" s="387"/>
      <c r="AG83" s="387"/>
      <c r="AH83" s="387"/>
      <c r="AI83" s="387"/>
      <c r="AJ83" s="387"/>
      <c r="AK83" s="387"/>
      <c r="AL83" s="387"/>
      <c r="AM83" s="387"/>
      <c r="AN83" s="387"/>
      <c r="AO83" s="387"/>
    </row>
    <row r="84" spans="2:41" ht="12" customHeight="1" x14ac:dyDescent="0.25">
      <c r="B84" s="500">
        <f>English!B84</f>
        <v>0</v>
      </c>
      <c r="C84" s="501"/>
      <c r="D84" s="502"/>
      <c r="E84" s="503">
        <f>English!E84</f>
        <v>0</v>
      </c>
      <c r="F84" s="504">
        <f>English!F84</f>
        <v>0</v>
      </c>
      <c r="G84" s="502">
        <f>English!G84</f>
        <v>0</v>
      </c>
      <c r="H84" s="505">
        <f>English!H84</f>
        <v>0</v>
      </c>
      <c r="I84" s="505">
        <f>English!I84</f>
        <v>0</v>
      </c>
      <c r="J84" s="502">
        <f>English!J84</f>
        <v>0</v>
      </c>
      <c r="K84" s="506">
        <f>English!K84</f>
        <v>0</v>
      </c>
      <c r="L84" s="509">
        <f>English!L84</f>
        <v>0</v>
      </c>
      <c r="M84" s="511"/>
      <c r="N84" s="207"/>
      <c r="O84" s="512"/>
      <c r="P84" s="508"/>
      <c r="Q84" s="208"/>
      <c r="R84" s="208"/>
      <c r="S84" s="46"/>
      <c r="AA84" s="387"/>
      <c r="AB84" s="387"/>
      <c r="AC84" s="387"/>
      <c r="AD84" s="387"/>
      <c r="AE84" s="387"/>
      <c r="AF84" s="387"/>
      <c r="AG84" s="387"/>
      <c r="AH84" s="387"/>
      <c r="AI84" s="387"/>
      <c r="AJ84" s="387"/>
      <c r="AK84" s="387"/>
      <c r="AL84" s="387"/>
      <c r="AM84" s="387"/>
      <c r="AN84" s="387"/>
      <c r="AO84" s="387"/>
    </row>
    <row r="85" spans="2:41" ht="12" customHeight="1" x14ac:dyDescent="0.25">
      <c r="B85" s="500">
        <f>English!B85</f>
        <v>0</v>
      </c>
      <c r="C85" s="501"/>
      <c r="D85" s="502"/>
      <c r="E85" s="503">
        <f>English!E85</f>
        <v>0</v>
      </c>
      <c r="F85" s="504">
        <f>English!F85</f>
        <v>0</v>
      </c>
      <c r="G85" s="502">
        <f>English!G85</f>
        <v>0</v>
      </c>
      <c r="H85" s="505">
        <f>English!H85</f>
        <v>0</v>
      </c>
      <c r="I85" s="505">
        <f>English!I85</f>
        <v>0</v>
      </c>
      <c r="J85" s="502">
        <f>English!J85</f>
        <v>0</v>
      </c>
      <c r="K85" s="506">
        <f>English!K85</f>
        <v>0</v>
      </c>
      <c r="L85" s="509">
        <f>English!L85</f>
        <v>0</v>
      </c>
      <c r="M85" s="511"/>
      <c r="N85" s="207"/>
      <c r="O85" s="512"/>
      <c r="P85" s="508"/>
      <c r="Q85" s="208"/>
      <c r="R85" s="208"/>
      <c r="S85" s="46"/>
      <c r="AA85" s="387"/>
      <c r="AB85" s="387"/>
      <c r="AC85" s="387"/>
      <c r="AD85" s="387"/>
      <c r="AE85" s="387"/>
      <c r="AF85" s="387"/>
      <c r="AG85" s="387"/>
      <c r="AH85" s="387"/>
      <c r="AI85" s="387"/>
      <c r="AJ85" s="387"/>
      <c r="AK85" s="387"/>
      <c r="AL85" s="387"/>
      <c r="AM85" s="387"/>
      <c r="AN85" s="387"/>
      <c r="AO85" s="387"/>
    </row>
    <row r="86" spans="2:41" ht="12" customHeight="1" x14ac:dyDescent="0.15">
      <c r="B86" s="500">
        <f>English!B86</f>
        <v>0</v>
      </c>
      <c r="C86" s="501"/>
      <c r="D86" s="502"/>
      <c r="E86" s="503">
        <f>English!E86</f>
        <v>0</v>
      </c>
      <c r="F86" s="504">
        <f>English!F86</f>
        <v>0</v>
      </c>
      <c r="G86" s="502">
        <f>English!G86</f>
        <v>0</v>
      </c>
      <c r="H86" s="505">
        <f>English!H86</f>
        <v>0</v>
      </c>
      <c r="I86" s="505">
        <f>English!I86</f>
        <v>0</v>
      </c>
      <c r="J86" s="502">
        <f>English!J86</f>
        <v>0</v>
      </c>
      <c r="K86" s="506">
        <f>English!K86</f>
        <v>0</v>
      </c>
      <c r="L86" s="509">
        <f>English!L86</f>
        <v>0</v>
      </c>
      <c r="M86" s="511"/>
      <c r="N86" s="207"/>
      <c r="O86" s="512"/>
      <c r="P86" s="508"/>
      <c r="Q86" s="208"/>
      <c r="R86" s="208"/>
      <c r="S86" s="46"/>
    </row>
    <row r="87" spans="2:41" ht="12" customHeight="1" x14ac:dyDescent="0.15">
      <c r="B87" s="500">
        <f>English!B87</f>
        <v>0</v>
      </c>
      <c r="C87" s="501"/>
      <c r="D87" s="502"/>
      <c r="E87" s="503">
        <f>English!E87</f>
        <v>0</v>
      </c>
      <c r="F87" s="504">
        <f>English!F87</f>
        <v>0</v>
      </c>
      <c r="G87" s="502">
        <f>English!G87</f>
        <v>0</v>
      </c>
      <c r="H87" s="505">
        <f>English!H87</f>
        <v>0</v>
      </c>
      <c r="I87" s="505">
        <f>English!I87</f>
        <v>0</v>
      </c>
      <c r="J87" s="502">
        <f>English!J87</f>
        <v>0</v>
      </c>
      <c r="K87" s="506">
        <f>English!K87</f>
        <v>0</v>
      </c>
      <c r="L87" s="509">
        <f>English!L87</f>
        <v>0</v>
      </c>
      <c r="M87" s="511"/>
      <c r="N87" s="207"/>
      <c r="O87" s="512"/>
      <c r="P87" s="508"/>
      <c r="Q87" s="208"/>
      <c r="R87" s="208"/>
      <c r="S87" s="46"/>
    </row>
    <row r="88" spans="2:41" ht="12" customHeight="1" x14ac:dyDescent="0.15">
      <c r="B88" s="500">
        <f>English!B88</f>
        <v>0</v>
      </c>
      <c r="C88" s="501"/>
      <c r="D88" s="502"/>
      <c r="E88" s="503">
        <f>English!E88</f>
        <v>0</v>
      </c>
      <c r="F88" s="504">
        <f>English!F88</f>
        <v>0</v>
      </c>
      <c r="G88" s="502">
        <f>English!G88</f>
        <v>0</v>
      </c>
      <c r="H88" s="505">
        <f>English!H88</f>
        <v>0</v>
      </c>
      <c r="I88" s="505">
        <f>English!I88</f>
        <v>0</v>
      </c>
      <c r="J88" s="502">
        <f>English!J88</f>
        <v>0</v>
      </c>
      <c r="K88" s="506">
        <f>English!K88</f>
        <v>0</v>
      </c>
      <c r="L88" s="509">
        <f>English!L88</f>
        <v>0</v>
      </c>
      <c r="M88" s="511"/>
      <c r="N88" s="207"/>
      <c r="O88" s="512"/>
      <c r="P88" s="508"/>
      <c r="Q88" s="208"/>
      <c r="R88" s="208"/>
      <c r="S88" s="46"/>
    </row>
    <row r="89" spans="2:41" ht="12" customHeight="1" x14ac:dyDescent="0.15">
      <c r="B89" s="500">
        <f>English!B89</f>
        <v>0</v>
      </c>
      <c r="C89" s="501"/>
      <c r="D89" s="502"/>
      <c r="E89" s="503">
        <f>English!E89</f>
        <v>0</v>
      </c>
      <c r="F89" s="504">
        <f>English!F89</f>
        <v>0</v>
      </c>
      <c r="G89" s="502">
        <f>English!G89</f>
        <v>0</v>
      </c>
      <c r="H89" s="505">
        <f>English!H89</f>
        <v>0</v>
      </c>
      <c r="I89" s="505">
        <f>English!I89</f>
        <v>0</v>
      </c>
      <c r="J89" s="502">
        <f>English!J89</f>
        <v>0</v>
      </c>
      <c r="K89" s="506">
        <f>English!K89</f>
        <v>0</v>
      </c>
      <c r="L89" s="509">
        <f>English!L89</f>
        <v>0</v>
      </c>
      <c r="M89" s="511"/>
      <c r="N89" s="207"/>
      <c r="O89" s="512"/>
      <c r="P89" s="508"/>
      <c r="Q89" s="208"/>
      <c r="R89" s="208"/>
      <c r="S89" s="46"/>
    </row>
    <row r="90" spans="2:41" ht="12" customHeight="1" x14ac:dyDescent="0.15">
      <c r="B90" s="500">
        <f>English!B90</f>
        <v>0</v>
      </c>
      <c r="C90" s="501"/>
      <c r="D90" s="502"/>
      <c r="E90" s="503">
        <f>English!E90</f>
        <v>0</v>
      </c>
      <c r="F90" s="504">
        <f>English!F90</f>
        <v>0</v>
      </c>
      <c r="G90" s="502">
        <f>English!G90</f>
        <v>0</v>
      </c>
      <c r="H90" s="505">
        <f>English!H90</f>
        <v>0</v>
      </c>
      <c r="I90" s="505">
        <f>English!I90</f>
        <v>0</v>
      </c>
      <c r="J90" s="502">
        <f>English!J90</f>
        <v>0</v>
      </c>
      <c r="K90" s="506">
        <f>English!K90</f>
        <v>0</v>
      </c>
      <c r="L90" s="509">
        <f>English!L90</f>
        <v>0</v>
      </c>
      <c r="M90" s="511"/>
      <c r="N90" s="207"/>
      <c r="O90" s="512"/>
      <c r="P90" s="508"/>
      <c r="Q90" s="208"/>
      <c r="R90" s="208"/>
      <c r="S90" s="46"/>
    </row>
    <row r="91" spans="2:41" ht="12" customHeight="1" x14ac:dyDescent="0.15">
      <c r="B91" s="513">
        <f>English!B91</f>
        <v>0</v>
      </c>
      <c r="C91" s="501"/>
      <c r="D91" s="502"/>
      <c r="E91" s="503">
        <f>English!E91</f>
        <v>0</v>
      </c>
      <c r="F91" s="504">
        <f>English!F91</f>
        <v>0</v>
      </c>
      <c r="G91" s="502">
        <f>English!G91</f>
        <v>0</v>
      </c>
      <c r="H91" s="505">
        <f>English!H91</f>
        <v>0</v>
      </c>
      <c r="I91" s="505">
        <f>English!I91</f>
        <v>0</v>
      </c>
      <c r="J91" s="502">
        <f>English!J91</f>
        <v>0</v>
      </c>
      <c r="K91" s="506">
        <f>English!K91</f>
        <v>0</v>
      </c>
      <c r="L91" s="509">
        <f>English!L91</f>
        <v>0</v>
      </c>
      <c r="M91" s="511"/>
      <c r="N91" s="207"/>
      <c r="O91" s="512"/>
      <c r="P91" s="508"/>
      <c r="Q91" s="208"/>
      <c r="R91" s="208"/>
      <c r="S91" s="46"/>
    </row>
    <row r="92" spans="2:41" ht="12" customHeight="1" x14ac:dyDescent="0.15">
      <c r="B92" s="500">
        <f>English!B92</f>
        <v>0</v>
      </c>
      <c r="C92" s="501"/>
      <c r="D92" s="502"/>
      <c r="E92" s="503">
        <f>English!E92</f>
        <v>0</v>
      </c>
      <c r="F92" s="504">
        <f>English!F92</f>
        <v>0</v>
      </c>
      <c r="G92" s="514">
        <f>English!G92</f>
        <v>0</v>
      </c>
      <c r="H92" s="505">
        <f>English!H92</f>
        <v>0</v>
      </c>
      <c r="I92" s="505">
        <f>English!I92</f>
        <v>0</v>
      </c>
      <c r="J92" s="502">
        <f>English!J92</f>
        <v>0</v>
      </c>
      <c r="K92" s="506">
        <f>English!K92</f>
        <v>0</v>
      </c>
      <c r="L92" s="509">
        <f>English!L92</f>
        <v>0</v>
      </c>
      <c r="M92" s="511"/>
      <c r="N92" s="207"/>
      <c r="O92" s="512"/>
      <c r="P92" s="508"/>
      <c r="Q92" s="208"/>
      <c r="R92" s="208"/>
      <c r="S92" s="46"/>
    </row>
    <row r="93" spans="2:41" ht="12" customHeight="1" x14ac:dyDescent="0.15">
      <c r="B93" s="500">
        <f>English!B93</f>
        <v>0</v>
      </c>
      <c r="C93" s="501"/>
      <c r="D93" s="502"/>
      <c r="E93" s="503">
        <f>English!E93</f>
        <v>0</v>
      </c>
      <c r="F93" s="504">
        <f>English!F93</f>
        <v>0</v>
      </c>
      <c r="G93" s="502">
        <f>English!G93</f>
        <v>0</v>
      </c>
      <c r="H93" s="505">
        <f>English!H93</f>
        <v>0</v>
      </c>
      <c r="I93" s="505">
        <f>English!I93</f>
        <v>0</v>
      </c>
      <c r="J93" s="502">
        <f>English!J93</f>
        <v>0</v>
      </c>
      <c r="K93" s="506">
        <f>English!K93</f>
        <v>0</v>
      </c>
      <c r="L93" s="509">
        <f>English!L93</f>
        <v>0</v>
      </c>
      <c r="M93" s="511"/>
      <c r="N93" s="207"/>
      <c r="O93" s="512"/>
      <c r="P93" s="508"/>
      <c r="Q93" s="208"/>
      <c r="R93" s="208"/>
      <c r="S93" s="46"/>
    </row>
    <row r="94" spans="2:41" ht="12" customHeight="1" x14ac:dyDescent="0.15">
      <c r="B94" s="500">
        <f>English!B94</f>
        <v>0</v>
      </c>
      <c r="C94" s="501"/>
      <c r="D94" s="502"/>
      <c r="E94" s="503">
        <f>English!E94</f>
        <v>0</v>
      </c>
      <c r="F94" s="504">
        <f>English!F94</f>
        <v>0</v>
      </c>
      <c r="G94" s="502">
        <f>English!G94</f>
        <v>0</v>
      </c>
      <c r="H94" s="514">
        <f>English!H94</f>
        <v>0</v>
      </c>
      <c r="I94" s="514">
        <f>English!I94</f>
        <v>0</v>
      </c>
      <c r="J94" s="502">
        <f>English!J94</f>
        <v>0</v>
      </c>
      <c r="K94" s="506">
        <f>English!K94</f>
        <v>0</v>
      </c>
      <c r="L94" s="509">
        <f>English!L94</f>
        <v>0</v>
      </c>
      <c r="M94" s="511"/>
      <c r="N94" s="207"/>
      <c r="O94" s="512"/>
      <c r="P94" s="508"/>
      <c r="Q94" s="208"/>
      <c r="R94" s="208"/>
      <c r="S94" s="46"/>
    </row>
    <row r="95" spans="2:41" ht="12" customHeight="1" x14ac:dyDescent="0.15">
      <c r="B95" s="500">
        <f>English!B95</f>
        <v>0</v>
      </c>
      <c r="C95" s="501"/>
      <c r="D95" s="502"/>
      <c r="E95" s="503">
        <f>English!E95</f>
        <v>0</v>
      </c>
      <c r="F95" s="504">
        <f>English!F95</f>
        <v>0</v>
      </c>
      <c r="G95" s="502">
        <f>English!G95</f>
        <v>0</v>
      </c>
      <c r="H95" s="505">
        <f>English!H95</f>
        <v>0</v>
      </c>
      <c r="I95" s="505">
        <f>English!I95</f>
        <v>0</v>
      </c>
      <c r="J95" s="502">
        <f>English!J95</f>
        <v>0</v>
      </c>
      <c r="K95" s="506">
        <f>English!K95</f>
        <v>0</v>
      </c>
      <c r="L95" s="509">
        <f>English!L95</f>
        <v>0</v>
      </c>
      <c r="M95" s="511"/>
      <c r="N95" s="207"/>
      <c r="O95" s="512"/>
      <c r="P95" s="508"/>
      <c r="Q95" s="208"/>
      <c r="R95" s="208"/>
      <c r="S95" s="46"/>
    </row>
    <row r="96" spans="2:41" ht="12" customHeight="1" x14ac:dyDescent="0.15">
      <c r="B96" s="500">
        <f>English!B96</f>
        <v>0</v>
      </c>
      <c r="C96" s="501"/>
      <c r="D96" s="502"/>
      <c r="E96" s="503">
        <f>English!E96</f>
        <v>0</v>
      </c>
      <c r="F96" s="504">
        <f>English!F96</f>
        <v>0</v>
      </c>
      <c r="G96" s="502">
        <f>English!G96</f>
        <v>0</v>
      </c>
      <c r="H96" s="505">
        <f>English!H96</f>
        <v>0</v>
      </c>
      <c r="I96" s="505">
        <f>English!I96</f>
        <v>0</v>
      </c>
      <c r="J96" s="502">
        <f>English!J96</f>
        <v>0</v>
      </c>
      <c r="K96" s="506">
        <f>English!K96</f>
        <v>0</v>
      </c>
      <c r="L96" s="509">
        <f>English!L96</f>
        <v>0</v>
      </c>
      <c r="M96" s="511"/>
      <c r="N96" s="207"/>
      <c r="O96" s="512"/>
      <c r="P96" s="508"/>
      <c r="Q96" s="208"/>
      <c r="R96" s="208"/>
      <c r="S96" s="46"/>
    </row>
    <row r="97" spans="2:27" ht="12" customHeight="1" x14ac:dyDescent="0.15">
      <c r="B97" s="500">
        <f>English!B97</f>
        <v>0</v>
      </c>
      <c r="C97" s="501"/>
      <c r="D97" s="502"/>
      <c r="E97" s="503">
        <f>English!E97</f>
        <v>0</v>
      </c>
      <c r="F97" s="504">
        <f>English!F97</f>
        <v>0</v>
      </c>
      <c r="G97" s="502">
        <f>English!G97</f>
        <v>0</v>
      </c>
      <c r="H97" s="505">
        <f>English!H97</f>
        <v>0</v>
      </c>
      <c r="I97" s="505">
        <f>English!I97</f>
        <v>0</v>
      </c>
      <c r="J97" s="502">
        <f>English!J97</f>
        <v>0</v>
      </c>
      <c r="K97" s="506">
        <f>English!K97</f>
        <v>0</v>
      </c>
      <c r="L97" s="509">
        <f>English!L97</f>
        <v>0</v>
      </c>
      <c r="M97" s="511"/>
      <c r="N97" s="207"/>
      <c r="O97" s="512"/>
      <c r="P97" s="508"/>
      <c r="Q97" s="208"/>
      <c r="R97" s="208"/>
      <c r="S97" s="46"/>
    </row>
    <row r="98" spans="2:27" ht="12" customHeight="1" x14ac:dyDescent="0.15">
      <c r="B98" s="513">
        <f>English!B98</f>
        <v>0</v>
      </c>
      <c r="C98" s="501"/>
      <c r="D98" s="502"/>
      <c r="E98" s="503">
        <f>English!E98</f>
        <v>0</v>
      </c>
      <c r="F98" s="504">
        <f>English!F98</f>
        <v>0</v>
      </c>
      <c r="G98" s="502">
        <f>English!G98</f>
        <v>0</v>
      </c>
      <c r="H98" s="505">
        <f>English!H98</f>
        <v>0</v>
      </c>
      <c r="I98" s="505">
        <f>English!I98</f>
        <v>0</v>
      </c>
      <c r="J98" s="502">
        <f>English!J98</f>
        <v>0</v>
      </c>
      <c r="K98" s="506">
        <f>English!K98</f>
        <v>0</v>
      </c>
      <c r="L98" s="509">
        <f>English!L98</f>
        <v>0</v>
      </c>
      <c r="M98" s="511"/>
      <c r="N98" s="207"/>
      <c r="O98" s="512"/>
      <c r="P98" s="508"/>
      <c r="Q98" s="208"/>
      <c r="R98" s="208"/>
      <c r="S98" s="46"/>
    </row>
    <row r="99" spans="2:27" ht="12" customHeight="1" x14ac:dyDescent="0.15">
      <c r="B99" s="500">
        <f>English!B99</f>
        <v>0</v>
      </c>
      <c r="C99" s="501"/>
      <c r="D99" s="502"/>
      <c r="E99" s="503">
        <f>English!E99</f>
        <v>0</v>
      </c>
      <c r="F99" s="504">
        <f>English!F99</f>
        <v>0</v>
      </c>
      <c r="G99" s="502">
        <f>English!G99</f>
        <v>0</v>
      </c>
      <c r="H99" s="505">
        <f>English!H99</f>
        <v>0</v>
      </c>
      <c r="I99" s="505">
        <f>English!I99</f>
        <v>0</v>
      </c>
      <c r="J99" s="502">
        <f>English!J99</f>
        <v>0</v>
      </c>
      <c r="K99" s="506">
        <f>English!K99</f>
        <v>0</v>
      </c>
      <c r="L99" s="509">
        <f>English!L99</f>
        <v>0</v>
      </c>
      <c r="M99" s="511"/>
      <c r="N99" s="207"/>
      <c r="O99" s="512"/>
      <c r="P99" s="508"/>
      <c r="Q99" s="208"/>
      <c r="R99" s="208"/>
      <c r="S99" s="46"/>
    </row>
    <row r="100" spans="2:27" ht="12" customHeight="1" x14ac:dyDescent="0.15">
      <c r="B100" s="500">
        <f>English!B100</f>
        <v>0</v>
      </c>
      <c r="C100" s="501"/>
      <c r="D100" s="502"/>
      <c r="E100" s="503">
        <f>English!E100</f>
        <v>0</v>
      </c>
      <c r="F100" s="504">
        <f>English!F100</f>
        <v>0</v>
      </c>
      <c r="G100" s="502">
        <f>English!G100</f>
        <v>0</v>
      </c>
      <c r="H100" s="505">
        <f>English!H100</f>
        <v>0</v>
      </c>
      <c r="I100" s="505">
        <f>English!I100</f>
        <v>0</v>
      </c>
      <c r="J100" s="502">
        <f>English!J100</f>
        <v>0</v>
      </c>
      <c r="K100" s="506">
        <f>English!K100</f>
        <v>0</v>
      </c>
      <c r="L100" s="509">
        <f>English!L100</f>
        <v>0</v>
      </c>
      <c r="M100" s="511"/>
      <c r="N100" s="207"/>
      <c r="O100" s="512"/>
      <c r="P100" s="508"/>
      <c r="Q100" s="208"/>
      <c r="R100" s="208"/>
      <c r="S100" s="46"/>
    </row>
    <row r="101" spans="2:27" ht="12" customHeight="1" x14ac:dyDescent="0.15">
      <c r="B101" s="500">
        <f>English!B101</f>
        <v>0</v>
      </c>
      <c r="C101" s="501"/>
      <c r="D101" s="502"/>
      <c r="E101" s="503">
        <f>English!E101</f>
        <v>0</v>
      </c>
      <c r="F101" s="504">
        <f>English!F101</f>
        <v>0</v>
      </c>
      <c r="G101" s="502">
        <f>English!G101</f>
        <v>0</v>
      </c>
      <c r="H101" s="505">
        <f>English!H101</f>
        <v>0</v>
      </c>
      <c r="I101" s="505">
        <f>English!I101</f>
        <v>0</v>
      </c>
      <c r="J101" s="502">
        <f>English!J101</f>
        <v>0</v>
      </c>
      <c r="K101" s="506">
        <f>English!K101</f>
        <v>0</v>
      </c>
      <c r="L101" s="509">
        <f>English!L101</f>
        <v>0</v>
      </c>
      <c r="M101" s="511"/>
      <c r="N101" s="207"/>
      <c r="O101" s="512"/>
      <c r="P101" s="508"/>
      <c r="Q101" s="208"/>
      <c r="R101" s="208"/>
      <c r="S101" s="46"/>
    </row>
    <row r="102" spans="2:27" ht="12" customHeight="1" x14ac:dyDescent="0.15">
      <c r="B102" s="500">
        <f>English!B102</f>
        <v>0</v>
      </c>
      <c r="C102" s="501"/>
      <c r="D102" s="502"/>
      <c r="E102" s="503">
        <f>English!E102</f>
        <v>0</v>
      </c>
      <c r="F102" s="504">
        <f>English!F102</f>
        <v>0</v>
      </c>
      <c r="G102" s="502">
        <f>English!G102</f>
        <v>0</v>
      </c>
      <c r="H102" s="505">
        <f>English!H102</f>
        <v>0</v>
      </c>
      <c r="I102" s="505">
        <f>English!I102</f>
        <v>0</v>
      </c>
      <c r="J102" s="502">
        <f>English!J102</f>
        <v>0</v>
      </c>
      <c r="K102" s="506">
        <f>English!K102</f>
        <v>0</v>
      </c>
      <c r="L102" s="509">
        <f>English!L102</f>
        <v>0</v>
      </c>
      <c r="M102" s="511"/>
      <c r="N102" s="207"/>
      <c r="O102" s="512"/>
      <c r="P102" s="508"/>
      <c r="Q102" s="208"/>
      <c r="R102" s="208"/>
      <c r="S102" s="46"/>
    </row>
    <row r="103" spans="2:27" ht="12" customHeight="1" x14ac:dyDescent="0.15">
      <c r="B103" s="500">
        <f>English!B103</f>
        <v>0</v>
      </c>
      <c r="C103" s="501"/>
      <c r="D103" s="502"/>
      <c r="E103" s="503">
        <f>English!E103</f>
        <v>0</v>
      </c>
      <c r="F103" s="504">
        <f>English!F103</f>
        <v>0</v>
      </c>
      <c r="G103" s="502">
        <f>English!G103</f>
        <v>0</v>
      </c>
      <c r="H103" s="505">
        <f>English!H103</f>
        <v>0</v>
      </c>
      <c r="I103" s="505">
        <f>English!I103</f>
        <v>0</v>
      </c>
      <c r="J103" s="502">
        <f>English!J103</f>
        <v>0</v>
      </c>
      <c r="K103" s="506">
        <f>English!K103</f>
        <v>0</v>
      </c>
      <c r="L103" s="509">
        <f>English!L103</f>
        <v>0</v>
      </c>
      <c r="M103" s="511"/>
      <c r="N103" s="207"/>
      <c r="O103" s="512"/>
      <c r="P103" s="508"/>
      <c r="Q103" s="208"/>
      <c r="R103" s="208"/>
      <c r="S103" s="46"/>
    </row>
    <row r="104" spans="2:27" ht="12" customHeight="1" x14ac:dyDescent="0.15">
      <c r="B104" s="500">
        <f>English!B104</f>
        <v>0</v>
      </c>
      <c r="C104" s="501"/>
      <c r="D104" s="502"/>
      <c r="E104" s="503">
        <f>English!E104</f>
        <v>0</v>
      </c>
      <c r="F104" s="504">
        <f>English!F104</f>
        <v>0</v>
      </c>
      <c r="G104" s="502">
        <f>English!G104</f>
        <v>0</v>
      </c>
      <c r="H104" s="505">
        <f>English!H104</f>
        <v>0</v>
      </c>
      <c r="I104" s="505">
        <f>English!I104</f>
        <v>0</v>
      </c>
      <c r="J104" s="502">
        <f>English!J104</f>
        <v>0</v>
      </c>
      <c r="K104" s="506">
        <f>English!K104</f>
        <v>0</v>
      </c>
      <c r="L104" s="509">
        <f>English!L104</f>
        <v>0</v>
      </c>
      <c r="M104" s="511"/>
      <c r="N104" s="207"/>
      <c r="O104" s="512"/>
      <c r="P104" s="508"/>
      <c r="Q104" s="208"/>
      <c r="R104" s="208"/>
      <c r="S104" s="46"/>
    </row>
    <row r="105" spans="2:27" ht="12" customHeight="1" x14ac:dyDescent="0.15">
      <c r="B105" s="500">
        <f>English!B105</f>
        <v>0</v>
      </c>
      <c r="C105" s="501"/>
      <c r="D105" s="502"/>
      <c r="E105" s="503">
        <f>English!E105</f>
        <v>0</v>
      </c>
      <c r="F105" s="504">
        <f>English!F105</f>
        <v>0</v>
      </c>
      <c r="G105" s="502">
        <f>English!G105</f>
        <v>0</v>
      </c>
      <c r="H105" s="505">
        <f>English!H105</f>
        <v>0</v>
      </c>
      <c r="I105" s="505">
        <f>English!I105</f>
        <v>0</v>
      </c>
      <c r="J105" s="502">
        <f>English!J105</f>
        <v>0</v>
      </c>
      <c r="K105" s="506">
        <f>English!K105</f>
        <v>0</v>
      </c>
      <c r="L105" s="509">
        <f>English!L105</f>
        <v>0</v>
      </c>
      <c r="M105" s="511"/>
      <c r="N105" s="207"/>
      <c r="O105" s="512"/>
      <c r="P105" s="508"/>
      <c r="Q105" s="208"/>
      <c r="R105" s="208"/>
      <c r="S105" s="46"/>
    </row>
    <row r="106" spans="2:27" ht="12" customHeight="1" x14ac:dyDescent="0.15">
      <c r="B106" s="500">
        <f>English!B106</f>
        <v>0</v>
      </c>
      <c r="C106" s="501"/>
      <c r="D106" s="502"/>
      <c r="E106" s="503">
        <f>English!E106</f>
        <v>0</v>
      </c>
      <c r="F106" s="504">
        <f>English!F106</f>
        <v>0</v>
      </c>
      <c r="G106" s="502">
        <f>English!G106</f>
        <v>0</v>
      </c>
      <c r="H106" s="505">
        <f>English!H106</f>
        <v>0</v>
      </c>
      <c r="I106" s="505">
        <f>English!I106</f>
        <v>0</v>
      </c>
      <c r="J106" s="502">
        <f>English!J106</f>
        <v>0</v>
      </c>
      <c r="K106" s="506">
        <f>English!K106</f>
        <v>0</v>
      </c>
      <c r="L106" s="509">
        <f>English!L106</f>
        <v>0</v>
      </c>
      <c r="M106" s="511"/>
      <c r="N106" s="207"/>
      <c r="O106" s="512"/>
      <c r="P106" s="508"/>
      <c r="Q106" s="208"/>
      <c r="R106" s="208"/>
      <c r="S106" s="46"/>
    </row>
    <row r="107" spans="2:27" ht="12" customHeight="1" x14ac:dyDescent="0.25">
      <c r="B107" s="500">
        <f>English!B107</f>
        <v>0</v>
      </c>
      <c r="C107" s="501"/>
      <c r="D107" s="502"/>
      <c r="E107" s="503">
        <f>English!E107</f>
        <v>0</v>
      </c>
      <c r="F107" s="504">
        <f>English!F107</f>
        <v>0</v>
      </c>
      <c r="G107" s="502">
        <f>English!G107</f>
        <v>0</v>
      </c>
      <c r="H107" s="505">
        <f>English!H107</f>
        <v>0</v>
      </c>
      <c r="I107" s="505">
        <f>English!I107</f>
        <v>0</v>
      </c>
      <c r="J107" s="502">
        <f>English!J107</f>
        <v>0</v>
      </c>
      <c r="K107" s="506">
        <f>English!K107</f>
        <v>0</v>
      </c>
      <c r="L107" s="509">
        <f>English!L107</f>
        <v>0</v>
      </c>
      <c r="M107" s="216"/>
      <c r="N107" s="207"/>
      <c r="O107" s="508"/>
      <c r="P107" s="508"/>
      <c r="Q107" s="208"/>
      <c r="R107" s="208"/>
      <c r="S107" s="46"/>
      <c r="AA107" s="45"/>
    </row>
    <row r="108" spans="2:27" ht="12" customHeight="1" x14ac:dyDescent="0.25">
      <c r="B108" s="500">
        <f>English!B108</f>
        <v>0</v>
      </c>
      <c r="C108" s="501"/>
      <c r="D108" s="502"/>
      <c r="E108" s="503">
        <f>English!E108</f>
        <v>0</v>
      </c>
      <c r="F108" s="504">
        <f>English!F108</f>
        <v>0</v>
      </c>
      <c r="G108" s="502">
        <f>English!G108</f>
        <v>0</v>
      </c>
      <c r="H108" s="505">
        <f>English!H108</f>
        <v>0</v>
      </c>
      <c r="I108" s="505">
        <f>English!I108</f>
        <v>0</v>
      </c>
      <c r="J108" s="502">
        <f>English!J108</f>
        <v>0</v>
      </c>
      <c r="K108" s="506">
        <f>English!K108</f>
        <v>0</v>
      </c>
      <c r="L108" s="509">
        <f>English!L108</f>
        <v>0</v>
      </c>
      <c r="M108" s="216"/>
      <c r="N108" s="207"/>
      <c r="O108" s="508"/>
      <c r="P108" s="508"/>
      <c r="Q108" s="208"/>
      <c r="R108" s="208"/>
      <c r="S108" s="46"/>
    </row>
    <row r="109" spans="2:27" ht="12" customHeight="1" x14ac:dyDescent="0.25">
      <c r="B109" s="500">
        <f>English!B109</f>
        <v>0</v>
      </c>
      <c r="C109" s="501"/>
      <c r="D109" s="502"/>
      <c r="E109" s="503">
        <f>English!E109</f>
        <v>0</v>
      </c>
      <c r="F109" s="504">
        <f>English!F109</f>
        <v>0</v>
      </c>
      <c r="G109" s="502">
        <f>English!G109</f>
        <v>0</v>
      </c>
      <c r="H109" s="505">
        <f>English!H109</f>
        <v>0</v>
      </c>
      <c r="I109" s="505">
        <f>English!I109</f>
        <v>0</v>
      </c>
      <c r="J109" s="502">
        <f>English!J109</f>
        <v>0</v>
      </c>
      <c r="K109" s="506">
        <f>English!K109</f>
        <v>0</v>
      </c>
      <c r="L109" s="509">
        <f>English!L109</f>
        <v>0</v>
      </c>
      <c r="M109" s="216"/>
      <c r="N109" s="207"/>
      <c r="O109" s="508"/>
      <c r="P109" s="508"/>
      <c r="Q109" s="208"/>
      <c r="R109" s="208"/>
      <c r="S109" s="46"/>
    </row>
    <row r="110" spans="2:27" ht="12" customHeight="1" x14ac:dyDescent="0.25">
      <c r="B110" s="500">
        <f>English!B110</f>
        <v>0</v>
      </c>
      <c r="C110" s="501"/>
      <c r="D110" s="502"/>
      <c r="E110" s="503">
        <f>English!E110</f>
        <v>0</v>
      </c>
      <c r="F110" s="504">
        <f>English!F110</f>
        <v>0</v>
      </c>
      <c r="G110" s="502">
        <f>English!G110</f>
        <v>0</v>
      </c>
      <c r="H110" s="505">
        <f>English!H110</f>
        <v>0</v>
      </c>
      <c r="I110" s="505">
        <f>English!I110</f>
        <v>0</v>
      </c>
      <c r="J110" s="502">
        <f>English!J110</f>
        <v>0</v>
      </c>
      <c r="K110" s="506">
        <f>English!K110</f>
        <v>0</v>
      </c>
      <c r="L110" s="509">
        <f>English!L110</f>
        <v>0</v>
      </c>
      <c r="M110" s="216"/>
      <c r="N110" s="207"/>
      <c r="O110" s="508"/>
      <c r="P110" s="508"/>
      <c r="Q110" s="208"/>
      <c r="R110" s="208"/>
      <c r="S110" s="46"/>
    </row>
    <row r="111" spans="2:27" ht="12" customHeight="1" x14ac:dyDescent="0.25">
      <c r="B111" s="500">
        <f>English!B111</f>
        <v>0</v>
      </c>
      <c r="C111" s="501"/>
      <c r="D111" s="502"/>
      <c r="E111" s="503">
        <f>English!E111</f>
        <v>0</v>
      </c>
      <c r="F111" s="504">
        <f>English!F111</f>
        <v>0</v>
      </c>
      <c r="G111" s="502">
        <f>English!G111</f>
        <v>0</v>
      </c>
      <c r="H111" s="505">
        <f>English!H111</f>
        <v>0</v>
      </c>
      <c r="I111" s="505">
        <f>English!I111</f>
        <v>0</v>
      </c>
      <c r="J111" s="502">
        <f>English!J111</f>
        <v>0</v>
      </c>
      <c r="K111" s="506">
        <f>English!K111</f>
        <v>0</v>
      </c>
      <c r="L111" s="509">
        <f>English!L111</f>
        <v>0</v>
      </c>
      <c r="M111" s="216"/>
      <c r="N111" s="207"/>
      <c r="O111" s="508"/>
      <c r="P111" s="508"/>
      <c r="Q111" s="208"/>
      <c r="R111" s="208"/>
      <c r="S111" s="46"/>
    </row>
    <row r="112" spans="2:27" ht="12" customHeight="1" x14ac:dyDescent="0.25">
      <c r="B112" s="513">
        <f>English!B112</f>
        <v>0</v>
      </c>
      <c r="C112" s="501"/>
      <c r="D112" s="502"/>
      <c r="E112" s="503">
        <f>English!E112</f>
        <v>0</v>
      </c>
      <c r="F112" s="504">
        <f>English!F112</f>
        <v>0</v>
      </c>
      <c r="G112" s="502">
        <f>English!G112</f>
        <v>0</v>
      </c>
      <c r="H112" s="505">
        <f>English!H112</f>
        <v>0</v>
      </c>
      <c r="I112" s="505">
        <f>English!I112</f>
        <v>0</v>
      </c>
      <c r="J112" s="502">
        <f>English!J112</f>
        <v>0</v>
      </c>
      <c r="K112" s="506">
        <f>English!K112</f>
        <v>0</v>
      </c>
      <c r="L112" s="509">
        <f>English!L112</f>
        <v>0</v>
      </c>
      <c r="M112" s="216"/>
      <c r="N112" s="207"/>
      <c r="O112" s="508"/>
      <c r="P112" s="508"/>
      <c r="Q112" s="208"/>
      <c r="R112" s="208"/>
      <c r="S112" s="46"/>
    </row>
    <row r="113" spans="2:23" ht="12" customHeight="1" x14ac:dyDescent="0.25">
      <c r="B113" s="500">
        <f>English!B113</f>
        <v>0</v>
      </c>
      <c r="C113" s="501"/>
      <c r="D113" s="502"/>
      <c r="E113" s="503">
        <f>English!E113</f>
        <v>0</v>
      </c>
      <c r="F113" s="504">
        <f>English!F113</f>
        <v>0</v>
      </c>
      <c r="G113" s="502">
        <f>English!G113</f>
        <v>0</v>
      </c>
      <c r="H113" s="505">
        <f>English!H113</f>
        <v>0</v>
      </c>
      <c r="I113" s="505">
        <f>English!I113</f>
        <v>0</v>
      </c>
      <c r="J113" s="502">
        <f>English!J113</f>
        <v>0</v>
      </c>
      <c r="K113" s="506">
        <f>English!K113</f>
        <v>0</v>
      </c>
      <c r="L113" s="509">
        <f>English!L113</f>
        <v>0</v>
      </c>
      <c r="M113" s="216"/>
      <c r="N113" s="207"/>
      <c r="O113" s="508"/>
      <c r="P113" s="508"/>
      <c r="Q113" s="208"/>
      <c r="R113" s="208"/>
      <c r="S113" s="46"/>
    </row>
    <row r="114" spans="2:23" ht="12" customHeight="1" x14ac:dyDescent="0.25">
      <c r="B114" s="500">
        <f>English!B114</f>
        <v>0</v>
      </c>
      <c r="C114" s="501"/>
      <c r="D114" s="502"/>
      <c r="E114" s="503">
        <f>English!E114</f>
        <v>0</v>
      </c>
      <c r="F114" s="504">
        <f>English!F114</f>
        <v>0</v>
      </c>
      <c r="G114" s="502">
        <f>English!G114</f>
        <v>0</v>
      </c>
      <c r="H114" s="505">
        <f>English!H114</f>
        <v>0</v>
      </c>
      <c r="I114" s="505">
        <f>English!I114</f>
        <v>0</v>
      </c>
      <c r="J114" s="502">
        <f>English!J114</f>
        <v>0</v>
      </c>
      <c r="K114" s="506">
        <f>English!K114</f>
        <v>0</v>
      </c>
      <c r="L114" s="509">
        <f>English!L114</f>
        <v>0</v>
      </c>
      <c r="M114" s="216"/>
      <c r="N114" s="207"/>
      <c r="O114" s="508"/>
      <c r="P114" s="508"/>
      <c r="Q114" s="208"/>
      <c r="R114" s="208"/>
      <c r="S114" s="46"/>
    </row>
    <row r="115" spans="2:23" ht="12" customHeight="1" x14ac:dyDescent="0.25">
      <c r="B115" s="500">
        <f>English!B115</f>
        <v>0</v>
      </c>
      <c r="C115" s="501"/>
      <c r="D115" s="502"/>
      <c r="E115" s="503">
        <f>English!E115</f>
        <v>0</v>
      </c>
      <c r="F115" s="504">
        <f>English!F115</f>
        <v>0</v>
      </c>
      <c r="G115" s="502">
        <f>English!G115</f>
        <v>0</v>
      </c>
      <c r="H115" s="505">
        <f>English!H115</f>
        <v>0</v>
      </c>
      <c r="I115" s="505">
        <f>English!I115</f>
        <v>0</v>
      </c>
      <c r="J115" s="502">
        <f>English!J115</f>
        <v>0</v>
      </c>
      <c r="K115" s="506">
        <f>English!K115</f>
        <v>0</v>
      </c>
      <c r="L115" s="509">
        <f>English!L115</f>
        <v>0</v>
      </c>
      <c r="M115" s="216"/>
      <c r="N115" s="207"/>
      <c r="O115" s="207"/>
      <c r="P115" s="208"/>
      <c r="Q115" s="208"/>
      <c r="R115" s="208"/>
      <c r="S115" s="46"/>
    </row>
    <row r="116" spans="2:23" ht="12" customHeight="1" x14ac:dyDescent="0.25">
      <c r="B116" s="500">
        <f>English!B116</f>
        <v>0</v>
      </c>
      <c r="C116" s="501"/>
      <c r="D116" s="502"/>
      <c r="E116" s="503">
        <f>English!E116</f>
        <v>0</v>
      </c>
      <c r="F116" s="504">
        <f>English!F116</f>
        <v>0</v>
      </c>
      <c r="G116" s="502">
        <f>English!G116</f>
        <v>0</v>
      </c>
      <c r="H116" s="505">
        <f>English!H116</f>
        <v>0</v>
      </c>
      <c r="I116" s="505">
        <f>English!I116</f>
        <v>0</v>
      </c>
      <c r="J116" s="502">
        <f>English!J116</f>
        <v>0</v>
      </c>
      <c r="K116" s="506">
        <f>English!K116</f>
        <v>0</v>
      </c>
      <c r="L116" s="509">
        <f>English!L116</f>
        <v>0</v>
      </c>
      <c r="M116" s="216"/>
      <c r="N116" s="207"/>
      <c r="O116" s="515"/>
      <c r="P116" s="197"/>
      <c r="Q116" s="197"/>
      <c r="R116" s="197"/>
    </row>
    <row r="117" spans="2:23" ht="12" customHeight="1" x14ac:dyDescent="0.25">
      <c r="B117" s="500">
        <f>English!B117</f>
        <v>0</v>
      </c>
      <c r="C117" s="501"/>
      <c r="D117" s="502"/>
      <c r="E117" s="503">
        <f>English!E117</f>
        <v>0</v>
      </c>
      <c r="F117" s="504">
        <f>English!F117</f>
        <v>0</v>
      </c>
      <c r="G117" s="502">
        <f>English!G117</f>
        <v>0</v>
      </c>
      <c r="H117" s="505">
        <f>English!H117</f>
        <v>0</v>
      </c>
      <c r="I117" s="505">
        <f>English!I117</f>
        <v>0</v>
      </c>
      <c r="J117" s="502">
        <f>English!J117</f>
        <v>0</v>
      </c>
      <c r="K117" s="506">
        <f>English!K117</f>
        <v>0</v>
      </c>
      <c r="L117" s="509">
        <f>English!L117</f>
        <v>0</v>
      </c>
      <c r="M117" s="216"/>
      <c r="N117" s="207"/>
      <c r="O117" s="515"/>
      <c r="P117" s="197"/>
      <c r="Q117" s="197"/>
      <c r="R117" s="197"/>
    </row>
    <row r="118" spans="2:23" ht="12" customHeight="1" x14ac:dyDescent="0.25">
      <c r="B118" s="500">
        <f>English!B118</f>
        <v>0</v>
      </c>
      <c r="C118" s="501"/>
      <c r="D118" s="502"/>
      <c r="E118" s="503">
        <f>English!E118</f>
        <v>0</v>
      </c>
      <c r="F118" s="504">
        <f>English!F118</f>
        <v>0</v>
      </c>
      <c r="G118" s="502">
        <f>English!G118</f>
        <v>0</v>
      </c>
      <c r="H118" s="505">
        <f>English!H118</f>
        <v>0</v>
      </c>
      <c r="I118" s="505">
        <f>English!I118</f>
        <v>0</v>
      </c>
      <c r="J118" s="502">
        <f>English!J118</f>
        <v>0</v>
      </c>
      <c r="K118" s="506">
        <f>English!K118</f>
        <v>0</v>
      </c>
      <c r="L118" s="509">
        <f>English!L118</f>
        <v>0</v>
      </c>
      <c r="M118" s="216"/>
      <c r="N118" s="207"/>
      <c r="O118" s="515"/>
      <c r="P118" s="197"/>
      <c r="Q118" s="197"/>
      <c r="R118" s="197"/>
    </row>
    <row r="119" spans="2:23" ht="12" customHeight="1" x14ac:dyDescent="0.25">
      <c r="B119" s="500">
        <f>English!B119</f>
        <v>0</v>
      </c>
      <c r="C119" s="501"/>
      <c r="D119" s="502"/>
      <c r="E119" s="503">
        <f>English!E119</f>
        <v>0</v>
      </c>
      <c r="F119" s="504">
        <f>English!F119</f>
        <v>0</v>
      </c>
      <c r="G119" s="502">
        <f>English!G119</f>
        <v>0</v>
      </c>
      <c r="H119" s="505">
        <f>English!H119</f>
        <v>0</v>
      </c>
      <c r="I119" s="505">
        <f>English!I119</f>
        <v>0</v>
      </c>
      <c r="J119" s="502">
        <f>English!J119</f>
        <v>0</v>
      </c>
      <c r="K119" s="506">
        <f>English!K119</f>
        <v>0</v>
      </c>
      <c r="L119" s="509">
        <f>English!L119</f>
        <v>0</v>
      </c>
      <c r="M119" s="216"/>
      <c r="N119" s="207"/>
      <c r="O119" s="515"/>
      <c r="P119" s="197"/>
      <c r="Q119" s="197"/>
      <c r="R119" s="197"/>
    </row>
    <row r="120" spans="2:23" ht="12" customHeight="1" x14ac:dyDescent="0.25">
      <c r="B120" s="500">
        <f>English!B120</f>
        <v>0</v>
      </c>
      <c r="C120" s="501"/>
      <c r="D120" s="502"/>
      <c r="E120" s="503">
        <f>English!E120</f>
        <v>0</v>
      </c>
      <c r="F120" s="504">
        <f>English!F120</f>
        <v>0</v>
      </c>
      <c r="G120" s="502">
        <f>English!G120</f>
        <v>0</v>
      </c>
      <c r="H120" s="505">
        <f>English!H120</f>
        <v>0</v>
      </c>
      <c r="I120" s="505">
        <f>English!I120</f>
        <v>0</v>
      </c>
      <c r="J120" s="502">
        <f>English!J120</f>
        <v>0</v>
      </c>
      <c r="K120" s="506">
        <f>English!K120</f>
        <v>0</v>
      </c>
      <c r="L120" s="509">
        <f>English!L120</f>
        <v>0</v>
      </c>
      <c r="M120" s="216"/>
      <c r="N120" s="207"/>
      <c r="O120" s="515"/>
      <c r="P120" s="197"/>
      <c r="Q120" s="197"/>
      <c r="R120" s="197"/>
    </row>
    <row r="121" spans="2:23" ht="12" customHeight="1" x14ac:dyDescent="0.25">
      <c r="B121" s="513">
        <f>English!B121</f>
        <v>0</v>
      </c>
      <c r="C121" s="501"/>
      <c r="D121" s="502"/>
      <c r="E121" s="503">
        <f>English!E121</f>
        <v>0</v>
      </c>
      <c r="F121" s="517">
        <f>English!F121</f>
        <v>0</v>
      </c>
      <c r="G121" s="502">
        <f>English!G121</f>
        <v>0</v>
      </c>
      <c r="H121" s="505">
        <f>English!H121</f>
        <v>0</v>
      </c>
      <c r="I121" s="505">
        <f>English!I121</f>
        <v>0</v>
      </c>
      <c r="J121" s="502">
        <f>English!J121</f>
        <v>0</v>
      </c>
      <c r="K121" s="506">
        <f>English!K121</f>
        <v>0</v>
      </c>
      <c r="L121" s="509">
        <f>English!L121</f>
        <v>0</v>
      </c>
      <c r="M121" s="216"/>
      <c r="N121" s="207"/>
      <c r="O121" s="515"/>
      <c r="P121" s="197"/>
      <c r="Q121" s="197"/>
      <c r="R121" s="197"/>
    </row>
    <row r="122" spans="2:23" ht="12" customHeight="1" x14ac:dyDescent="0.25">
      <c r="B122" s="513">
        <f>English!B122</f>
        <v>0</v>
      </c>
      <c r="C122" s="501"/>
      <c r="D122" s="502"/>
      <c r="E122" s="503">
        <f>English!E122</f>
        <v>0</v>
      </c>
      <c r="F122" s="517">
        <f>English!F122</f>
        <v>0</v>
      </c>
      <c r="G122" s="502">
        <f>English!G122</f>
        <v>0</v>
      </c>
      <c r="H122" s="505">
        <f>English!H122</f>
        <v>0</v>
      </c>
      <c r="I122" s="505">
        <f>English!I122</f>
        <v>0</v>
      </c>
      <c r="J122" s="502">
        <f>English!J122</f>
        <v>0</v>
      </c>
      <c r="K122" s="506">
        <f>English!K122</f>
        <v>0</v>
      </c>
      <c r="L122" s="509">
        <f>English!L122</f>
        <v>0</v>
      </c>
      <c r="M122" s="216"/>
      <c r="N122" s="207"/>
      <c r="O122" s="515"/>
      <c r="P122" s="197"/>
      <c r="Q122" s="197"/>
      <c r="R122" s="197"/>
    </row>
    <row r="123" spans="2:23" ht="12" customHeight="1" x14ac:dyDescent="0.25">
      <c r="B123" s="513">
        <f>English!B123</f>
        <v>0</v>
      </c>
      <c r="C123" s="501"/>
      <c r="D123" s="502"/>
      <c r="E123" s="503">
        <f>English!E123</f>
        <v>0</v>
      </c>
      <c r="F123" s="517">
        <f>English!F123</f>
        <v>0</v>
      </c>
      <c r="G123" s="502">
        <f>English!G123</f>
        <v>0</v>
      </c>
      <c r="H123" s="516">
        <f>English!H123</f>
        <v>0</v>
      </c>
      <c r="I123" s="516">
        <f>English!I123</f>
        <v>0</v>
      </c>
      <c r="J123" s="502">
        <f>English!J123</f>
        <v>0</v>
      </c>
      <c r="K123" s="506">
        <f>English!K123</f>
        <v>0</v>
      </c>
      <c r="L123" s="509">
        <f>English!L123</f>
        <v>0</v>
      </c>
      <c r="M123" s="216"/>
      <c r="N123" s="207"/>
      <c r="O123" s="515"/>
      <c r="P123" s="197"/>
      <c r="Q123" s="197"/>
      <c r="R123" s="197"/>
    </row>
    <row r="124" spans="2:23" ht="12" customHeight="1" x14ac:dyDescent="0.25">
      <c r="B124" s="513">
        <f>English!B124</f>
        <v>0</v>
      </c>
      <c r="C124" s="501"/>
      <c r="D124" s="502"/>
      <c r="E124" s="503">
        <f>English!E124</f>
        <v>0</v>
      </c>
      <c r="F124" s="517">
        <f>English!F124</f>
        <v>0</v>
      </c>
      <c r="G124" s="502">
        <f>English!G124</f>
        <v>0</v>
      </c>
      <c r="H124" s="516">
        <f>English!H124</f>
        <v>0</v>
      </c>
      <c r="I124" s="516">
        <f>English!I124</f>
        <v>0</v>
      </c>
      <c r="J124" s="502">
        <f>English!J124</f>
        <v>0</v>
      </c>
      <c r="K124" s="506">
        <f>English!K124</f>
        <v>0</v>
      </c>
      <c r="L124" s="509">
        <f>English!L124</f>
        <v>0</v>
      </c>
      <c r="M124" s="216"/>
      <c r="N124" s="207"/>
      <c r="O124" s="515"/>
      <c r="P124" s="197"/>
      <c r="Q124" s="197"/>
      <c r="R124" s="197"/>
    </row>
    <row r="125" spans="2:23" ht="12" customHeight="1" x14ac:dyDescent="0.25">
      <c r="B125" s="500">
        <f>English!B125</f>
        <v>0</v>
      </c>
      <c r="C125" s="501"/>
      <c r="D125" s="502"/>
      <c r="E125" s="503">
        <f>English!E125</f>
        <v>0</v>
      </c>
      <c r="F125" s="517">
        <f>English!F125</f>
        <v>0</v>
      </c>
      <c r="G125" s="502">
        <f>English!G125</f>
        <v>0</v>
      </c>
      <c r="H125" s="505">
        <f>English!H125</f>
        <v>0</v>
      </c>
      <c r="I125" s="505">
        <f>English!I125</f>
        <v>0</v>
      </c>
      <c r="J125" s="502">
        <f>English!J125</f>
        <v>0</v>
      </c>
      <c r="K125" s="506">
        <f>English!K125</f>
        <v>0</v>
      </c>
      <c r="L125" s="509">
        <f>English!L125</f>
        <v>0</v>
      </c>
      <c r="M125" s="216"/>
      <c r="N125" s="207"/>
      <c r="O125" s="515"/>
      <c r="P125" s="197"/>
      <c r="Q125" s="197"/>
      <c r="R125" s="197"/>
    </row>
    <row r="126" spans="2:23" ht="12" customHeight="1" x14ac:dyDescent="0.25">
      <c r="B126" s="500">
        <f>English!B126</f>
        <v>0</v>
      </c>
      <c r="C126" s="501"/>
      <c r="D126" s="502"/>
      <c r="E126" s="503">
        <f>English!E126</f>
        <v>0</v>
      </c>
      <c r="F126" s="517">
        <f>English!F126</f>
        <v>0</v>
      </c>
      <c r="G126" s="502">
        <f>English!G126</f>
        <v>0</v>
      </c>
      <c r="H126" s="505">
        <f>English!H126</f>
        <v>0</v>
      </c>
      <c r="I126" s="505">
        <f>English!I126</f>
        <v>0</v>
      </c>
      <c r="J126" s="502">
        <f>English!J126</f>
        <v>0</v>
      </c>
      <c r="K126" s="506">
        <f>English!K126</f>
        <v>0</v>
      </c>
      <c r="L126" s="509">
        <f>English!L126</f>
        <v>0</v>
      </c>
      <c r="M126" s="216"/>
      <c r="N126" s="387"/>
      <c r="O126" s="387"/>
      <c r="P126" s="387"/>
      <c r="Q126" s="387"/>
      <c r="R126" s="387"/>
      <c r="S126" s="387"/>
      <c r="T126" s="387"/>
      <c r="U126" s="387"/>
      <c r="V126" s="387"/>
    </row>
    <row r="127" spans="2:23" ht="12" customHeight="1" x14ac:dyDescent="0.25">
      <c r="B127" s="500">
        <f>English!B127</f>
        <v>0</v>
      </c>
      <c r="C127" s="501"/>
      <c r="D127" s="501"/>
      <c r="E127" s="519">
        <f>English!E127</f>
        <v>0</v>
      </c>
      <c r="F127" s="520">
        <f>English!F127</f>
        <v>0</v>
      </c>
      <c r="G127" s="502">
        <f>English!G127</f>
        <v>0</v>
      </c>
      <c r="H127" s="505">
        <f>English!H127</f>
        <v>0</v>
      </c>
      <c r="I127" s="505">
        <f>English!I127</f>
        <v>0</v>
      </c>
      <c r="J127" s="502">
        <f>English!J127</f>
        <v>0</v>
      </c>
      <c r="K127" s="506">
        <f>English!K127</f>
        <v>0</v>
      </c>
      <c r="L127" s="509">
        <f>English!L127</f>
        <v>0</v>
      </c>
      <c r="M127" s="216"/>
      <c r="N127" s="387"/>
      <c r="O127" s="387"/>
      <c r="P127" s="387"/>
      <c r="Q127" s="387"/>
      <c r="R127" s="387"/>
      <c r="S127" s="387"/>
      <c r="T127" s="387"/>
      <c r="U127" s="387"/>
      <c r="V127" s="387"/>
    </row>
    <row r="128" spans="2:23" ht="12" customHeight="1" x14ac:dyDescent="0.25">
      <c r="B128" s="500">
        <f>English!B128</f>
        <v>0</v>
      </c>
      <c r="C128" s="501"/>
      <c r="D128" s="501"/>
      <c r="E128" s="519">
        <f>English!E128</f>
        <v>0</v>
      </c>
      <c r="F128" s="521">
        <f>English!F128</f>
        <v>0</v>
      </c>
      <c r="G128" s="522">
        <f>English!G128</f>
        <v>0</v>
      </c>
      <c r="H128" s="523">
        <f>English!H128</f>
        <v>0</v>
      </c>
      <c r="I128" s="523">
        <f>English!I128</f>
        <v>0</v>
      </c>
      <c r="J128" s="522">
        <f>English!J128</f>
        <v>0</v>
      </c>
      <c r="K128" s="626">
        <f>English!K128</f>
        <v>0</v>
      </c>
      <c r="L128" s="627">
        <f>English!L128</f>
        <v>0</v>
      </c>
      <c r="M128" s="216"/>
      <c r="N128" s="387"/>
      <c r="O128" s="387"/>
      <c r="P128" s="387"/>
      <c r="Q128" s="387"/>
      <c r="R128" s="387"/>
      <c r="S128" s="387"/>
      <c r="T128" s="387"/>
      <c r="U128" s="387"/>
      <c r="V128" s="387"/>
      <c r="W128" s="577"/>
    </row>
    <row r="129" spans="2:22" ht="12" customHeight="1" thickBot="1" x14ac:dyDescent="0.3">
      <c r="B129" s="209">
        <f>English!B129</f>
        <v>0</v>
      </c>
      <c r="C129" s="210"/>
      <c r="D129" s="211"/>
      <c r="E129" s="212">
        <f>English!E129</f>
        <v>0</v>
      </c>
      <c r="F129" s="628">
        <f>English!F129</f>
        <v>0</v>
      </c>
      <c r="G129" s="211">
        <f>English!G129</f>
        <v>0</v>
      </c>
      <c r="H129" s="629">
        <f>English!H129</f>
        <v>0</v>
      </c>
      <c r="I129" s="629">
        <f>English!I129</f>
        <v>0</v>
      </c>
      <c r="J129" s="219">
        <f>English!J129</f>
        <v>0</v>
      </c>
      <c r="K129" s="630">
        <f>English!K129</f>
        <v>0</v>
      </c>
      <c r="L129" s="631">
        <f>English!L129</f>
        <v>0</v>
      </c>
      <c r="M129" s="216"/>
      <c r="N129" s="387"/>
      <c r="O129" s="387"/>
      <c r="P129" s="387"/>
      <c r="Q129" s="387"/>
      <c r="R129" s="387"/>
      <c r="S129" s="387"/>
      <c r="T129" s="387"/>
      <c r="U129" s="387"/>
      <c r="V129" s="387"/>
    </row>
    <row r="130" spans="2:22" ht="12" customHeight="1" x14ac:dyDescent="0.25">
      <c r="B130" s="226" t="str">
        <f>English!B130</f>
        <v>PITS</v>
      </c>
      <c r="C130" s="227">
        <f>English!C130</f>
        <v>0</v>
      </c>
      <c r="D130" s="227">
        <f>English!D130</f>
        <v>0</v>
      </c>
      <c r="E130" s="228">
        <f>English!E130</f>
        <v>0</v>
      </c>
      <c r="F130" s="229" t="str">
        <f>English!F130</f>
        <v>m3</v>
      </c>
      <c r="G130" s="386" t="str">
        <f>English!G130</f>
        <v>m3</v>
      </c>
      <c r="H130" s="632" t="s">
        <v>336</v>
      </c>
      <c r="I130" s="231"/>
      <c r="J130" s="231">
        <f>English!J130</f>
        <v>0</v>
      </c>
      <c r="K130" s="232" t="str">
        <f>English!K130</f>
        <v/>
      </c>
      <c r="L130" s="526">
        <f>English!L130</f>
        <v>0</v>
      </c>
      <c r="M130" s="216"/>
      <c r="N130" s="387"/>
      <c r="O130" s="387"/>
      <c r="P130" s="387"/>
      <c r="Q130" s="387"/>
      <c r="R130" s="387"/>
      <c r="S130" s="387"/>
      <c r="T130" s="387"/>
      <c r="U130" s="387"/>
      <c r="V130" s="387"/>
    </row>
    <row r="131" spans="2:22" ht="12" customHeight="1" x14ac:dyDescent="0.25">
      <c r="B131" s="633">
        <f>English!B131</f>
        <v>0</v>
      </c>
      <c r="C131" s="234"/>
      <c r="D131" s="235">
        <f>English!D131</f>
        <v>0</v>
      </c>
      <c r="E131" s="236">
        <f>English!E131</f>
        <v>0</v>
      </c>
      <c r="F131" s="237">
        <f>English!F131</f>
        <v>0</v>
      </c>
      <c r="G131" s="527">
        <f>English!G131</f>
        <v>0</v>
      </c>
      <c r="H131" s="581" t="s">
        <v>334</v>
      </c>
      <c r="I131" s="238"/>
      <c r="J131" s="238">
        <f>English!J131</f>
        <v>0</v>
      </c>
      <c r="K131" s="239">
        <f>English!K131</f>
        <v>0</v>
      </c>
      <c r="L131" s="509">
        <f>English!L131</f>
        <v>0</v>
      </c>
      <c r="M131" s="216"/>
      <c r="N131" s="387"/>
      <c r="O131" s="387"/>
      <c r="P131" s="387"/>
      <c r="Q131" s="387"/>
      <c r="R131" s="387"/>
      <c r="S131" s="387"/>
      <c r="T131" s="387"/>
      <c r="U131" s="387"/>
      <c r="V131" s="387"/>
    </row>
    <row r="132" spans="2:22" ht="12" customHeight="1" x14ac:dyDescent="0.25">
      <c r="B132" s="633">
        <f>English!B132</f>
        <v>0</v>
      </c>
      <c r="C132" s="234"/>
      <c r="D132" s="240">
        <f>English!D132</f>
        <v>0</v>
      </c>
      <c r="E132" s="236">
        <f>English!E132</f>
        <v>0</v>
      </c>
      <c r="F132" s="237">
        <f>English!F132</f>
        <v>0</v>
      </c>
      <c r="G132" s="527">
        <f>English!G132</f>
        <v>0</v>
      </c>
      <c r="H132" s="581" t="s">
        <v>335</v>
      </c>
      <c r="I132" s="238"/>
      <c r="J132" s="238">
        <f>English!J132</f>
        <v>0</v>
      </c>
      <c r="K132" s="241">
        <f>English!K132</f>
        <v>0</v>
      </c>
      <c r="L132" s="509">
        <f>English!L132</f>
        <v>0</v>
      </c>
      <c r="M132" s="216"/>
      <c r="N132" s="387"/>
      <c r="O132" s="387"/>
      <c r="P132" s="387"/>
      <c r="Q132" s="387"/>
      <c r="R132" s="387"/>
      <c r="S132" s="387"/>
      <c r="T132" s="387"/>
      <c r="U132" s="387"/>
      <c r="V132" s="387"/>
    </row>
    <row r="133" spans="2:22" ht="12" customHeight="1" thickBot="1" x14ac:dyDescent="0.3">
      <c r="B133" s="633">
        <f>English!B133</f>
        <v>0</v>
      </c>
      <c r="C133" s="234"/>
      <c r="D133" s="240">
        <f>English!D133</f>
        <v>0</v>
      </c>
      <c r="E133" s="236">
        <f>English!E133</f>
        <v>0</v>
      </c>
      <c r="F133" s="237">
        <f>English!F133</f>
        <v>0</v>
      </c>
      <c r="G133" s="527">
        <f>English!G133</f>
        <v>0</v>
      </c>
      <c r="H133" s="584" t="s">
        <v>337</v>
      </c>
      <c r="I133" s="242"/>
      <c r="J133" s="242">
        <f>English!J133</f>
        <v>0</v>
      </c>
      <c r="K133" s="243">
        <f>English!K133</f>
        <v>0</v>
      </c>
      <c r="L133" s="528">
        <f>English!L133</f>
        <v>0</v>
      </c>
      <c r="M133" s="216"/>
      <c r="N133" s="387"/>
      <c r="O133" s="387"/>
      <c r="P133" s="387"/>
      <c r="Q133" s="387"/>
      <c r="R133" s="387"/>
      <c r="S133" s="387"/>
      <c r="T133" s="387"/>
      <c r="U133" s="387"/>
      <c r="V133" s="387"/>
    </row>
    <row r="134" spans="2:22" ht="12" customHeight="1" x14ac:dyDescent="0.25">
      <c r="B134" s="633">
        <f>English!B134</f>
        <v>0</v>
      </c>
      <c r="C134" s="234"/>
      <c r="D134" s="245">
        <f>English!D134</f>
        <v>0</v>
      </c>
      <c r="E134" s="246">
        <f>English!E134</f>
        <v>0</v>
      </c>
      <c r="F134" s="247">
        <f>English!F134</f>
        <v>0</v>
      </c>
      <c r="G134" s="529">
        <f>English!G134</f>
        <v>0</v>
      </c>
      <c r="H134" s="215" t="str">
        <f>English!H134</f>
        <v xml:space="preserve"> </v>
      </c>
      <c r="I134" s="248">
        <f>English!I134</f>
        <v>0</v>
      </c>
      <c r="J134" s="208">
        <f>English!J134</f>
        <v>0</v>
      </c>
      <c r="K134" s="208">
        <f>English!K134</f>
        <v>0</v>
      </c>
      <c r="L134" s="208">
        <f>English!L134</f>
        <v>0</v>
      </c>
      <c r="M134" s="249"/>
      <c r="N134" s="387"/>
      <c r="O134" s="387"/>
      <c r="P134" s="387"/>
      <c r="Q134" s="387"/>
      <c r="R134" s="387"/>
      <c r="S134" s="387"/>
      <c r="T134" s="387"/>
      <c r="U134" s="387"/>
      <c r="V134" s="387"/>
    </row>
    <row r="135" spans="2:22" ht="12" customHeight="1" thickBot="1" x14ac:dyDescent="0.3">
      <c r="B135" s="633">
        <f>English!B135</f>
        <v>0</v>
      </c>
      <c r="C135" s="234"/>
      <c r="D135" s="240">
        <f>English!D135</f>
        <v>0</v>
      </c>
      <c r="E135" s="236">
        <f>English!E135</f>
        <v>0</v>
      </c>
      <c r="F135" s="237">
        <f>English!F135</f>
        <v>0</v>
      </c>
      <c r="G135" s="527">
        <f>English!G135</f>
        <v>0</v>
      </c>
      <c r="H135" s="250" t="s">
        <v>371</v>
      </c>
      <c r="I135" s="251">
        <f>English!I135</f>
        <v>0</v>
      </c>
      <c r="J135" s="252">
        <f>English!J135</f>
        <v>0</v>
      </c>
      <c r="K135" s="253">
        <f>English!K135</f>
        <v>0</v>
      </c>
      <c r="L135" s="253">
        <f>English!L135</f>
        <v>0</v>
      </c>
      <c r="M135" s="254"/>
      <c r="N135" s="387"/>
      <c r="O135" s="387"/>
      <c r="P135" s="387"/>
      <c r="Q135" s="387"/>
      <c r="R135" s="387"/>
      <c r="S135" s="387"/>
      <c r="T135" s="387"/>
      <c r="U135" s="387"/>
      <c r="V135" s="387"/>
    </row>
    <row r="136" spans="2:22" ht="12" customHeight="1" x14ac:dyDescent="0.25">
      <c r="B136" s="634">
        <f>English!B136</f>
        <v>0</v>
      </c>
      <c r="C136" s="234"/>
      <c r="D136" s="240">
        <f>English!D136</f>
        <v>0</v>
      </c>
      <c r="E136" s="236">
        <f>English!E136</f>
        <v>0</v>
      </c>
      <c r="F136" s="237">
        <f>English!F136</f>
        <v>0</v>
      </c>
      <c r="G136" s="527">
        <f>English!G136</f>
        <v>0</v>
      </c>
      <c r="H136" s="255" t="s">
        <v>372</v>
      </c>
      <c r="I136" s="256">
        <f>English!I136</f>
        <v>0</v>
      </c>
      <c r="J136" s="257">
        <f>English!J136</f>
        <v>0</v>
      </c>
      <c r="K136" s="257">
        <f>English!K136</f>
        <v>0</v>
      </c>
      <c r="L136" s="257">
        <f>English!L136</f>
        <v>0</v>
      </c>
      <c r="M136" s="258"/>
      <c r="N136" s="387"/>
      <c r="O136" s="387"/>
      <c r="P136" s="387"/>
      <c r="Q136" s="387"/>
      <c r="R136" s="387"/>
      <c r="S136" s="387"/>
      <c r="T136" s="387"/>
      <c r="U136" s="387"/>
      <c r="V136" s="387"/>
    </row>
    <row r="137" spans="2:22" ht="12" customHeight="1" x14ac:dyDescent="0.25">
      <c r="B137" s="633">
        <f>English!B137</f>
        <v>0</v>
      </c>
      <c r="C137" s="234"/>
      <c r="D137" s="240">
        <f>English!D137</f>
        <v>0</v>
      </c>
      <c r="E137" s="236">
        <f>English!E137</f>
        <v>0</v>
      </c>
      <c r="F137" s="237">
        <f>English!F137</f>
        <v>0</v>
      </c>
      <c r="G137" s="527">
        <f>English!G137</f>
        <v>0</v>
      </c>
      <c r="H137" s="259" t="s">
        <v>322</v>
      </c>
      <c r="I137" s="260">
        <f>English!I137</f>
        <v>0</v>
      </c>
      <c r="J137" s="257">
        <f>English!J137</f>
        <v>0</v>
      </c>
      <c r="K137" s="257">
        <f>English!K137</f>
        <v>0</v>
      </c>
      <c r="L137" s="257">
        <f>English!L137</f>
        <v>0</v>
      </c>
      <c r="M137" s="258"/>
      <c r="N137" s="387"/>
      <c r="O137" s="387"/>
      <c r="P137" s="387"/>
      <c r="Q137" s="387"/>
      <c r="R137" s="387"/>
      <c r="S137" s="387"/>
      <c r="T137" s="387"/>
      <c r="U137" s="387"/>
      <c r="V137" s="387"/>
    </row>
    <row r="138" spans="2:22" ht="12" customHeight="1" x14ac:dyDescent="0.25">
      <c r="B138" s="633">
        <f>English!B138</f>
        <v>0</v>
      </c>
      <c r="C138" s="234"/>
      <c r="D138" s="240">
        <f>English!D138</f>
        <v>0</v>
      </c>
      <c r="E138" s="236">
        <f>English!E138</f>
        <v>0</v>
      </c>
      <c r="F138" s="237">
        <f>English!F138</f>
        <v>0</v>
      </c>
      <c r="G138" s="527">
        <f>English!G138</f>
        <v>0</v>
      </c>
      <c r="H138" s="259" t="s">
        <v>324</v>
      </c>
      <c r="I138" s="260">
        <f>English!I138</f>
        <v>0</v>
      </c>
      <c r="J138" s="257">
        <f>English!J138</f>
        <v>0</v>
      </c>
      <c r="K138" s="257">
        <f>English!K138</f>
        <v>0</v>
      </c>
      <c r="L138" s="257">
        <f>English!L138</f>
        <v>0</v>
      </c>
      <c r="M138" s="258"/>
      <c r="N138" s="387"/>
      <c r="O138" s="387"/>
      <c r="P138" s="387"/>
      <c r="Q138" s="387"/>
      <c r="R138" s="387"/>
      <c r="S138" s="387"/>
      <c r="T138" s="387"/>
      <c r="U138" s="387"/>
      <c r="V138" s="387"/>
    </row>
    <row r="139" spans="2:22" ht="12" customHeight="1" x14ac:dyDescent="0.25">
      <c r="B139" s="633">
        <f>English!B139</f>
        <v>0</v>
      </c>
      <c r="C139" s="234"/>
      <c r="D139" s="240">
        <f>English!D139</f>
        <v>0</v>
      </c>
      <c r="E139" s="236">
        <f>English!E139</f>
        <v>0</v>
      </c>
      <c r="F139" s="237">
        <f>English!F139</f>
        <v>0</v>
      </c>
      <c r="G139" s="527">
        <f>English!G139</f>
        <v>0</v>
      </c>
      <c r="H139" s="261">
        <f>English!H139</f>
        <v>0</v>
      </c>
      <c r="I139" s="262">
        <f>English!I139</f>
        <v>0</v>
      </c>
      <c r="J139" s="257">
        <f>English!J139</f>
        <v>0</v>
      </c>
      <c r="K139" s="257">
        <f>English!K139</f>
        <v>0</v>
      </c>
      <c r="L139" s="257">
        <f>English!L139</f>
        <v>0</v>
      </c>
      <c r="M139" s="258"/>
      <c r="N139" s="387"/>
      <c r="O139" s="387"/>
      <c r="P139" s="387"/>
      <c r="Q139" s="387"/>
      <c r="R139" s="387"/>
      <c r="S139" s="387"/>
      <c r="T139" s="387"/>
      <c r="U139" s="387"/>
      <c r="V139" s="387"/>
    </row>
    <row r="140" spans="2:22" ht="12" customHeight="1" x14ac:dyDescent="0.25">
      <c r="B140" s="633">
        <f>English!B140</f>
        <v>0</v>
      </c>
      <c r="C140" s="234"/>
      <c r="D140" s="240">
        <f>English!D140</f>
        <v>0</v>
      </c>
      <c r="E140" s="236">
        <f>English!E140</f>
        <v>0</v>
      </c>
      <c r="F140" s="237">
        <f>English!F140</f>
        <v>0</v>
      </c>
      <c r="G140" s="527">
        <f>English!G140</f>
        <v>0</v>
      </c>
      <c r="H140" s="261">
        <f>English!H140</f>
        <v>0</v>
      </c>
      <c r="I140" s="262">
        <f>English!I140</f>
        <v>0</v>
      </c>
      <c r="J140" s="257">
        <f>English!J140</f>
        <v>0</v>
      </c>
      <c r="K140" s="257">
        <f>English!K140</f>
        <v>0</v>
      </c>
      <c r="L140" s="257">
        <f>English!L140</f>
        <v>0</v>
      </c>
      <c r="M140" s="258"/>
      <c r="N140" s="387"/>
      <c r="O140" s="387"/>
      <c r="P140" s="387"/>
      <c r="Q140" s="387"/>
      <c r="R140" s="387"/>
      <c r="S140" s="387"/>
      <c r="T140" s="387"/>
      <c r="U140" s="387"/>
      <c r="V140" s="387"/>
    </row>
    <row r="141" spans="2:22" ht="12" customHeight="1" x14ac:dyDescent="0.25">
      <c r="B141" s="633">
        <f>English!B141</f>
        <v>0</v>
      </c>
      <c r="C141" s="234"/>
      <c r="D141" s="240">
        <f>English!D141</f>
        <v>0</v>
      </c>
      <c r="E141" s="236">
        <f>English!E141</f>
        <v>0</v>
      </c>
      <c r="F141" s="237">
        <f>English!F141</f>
        <v>0</v>
      </c>
      <c r="G141" s="527">
        <f>English!G141</f>
        <v>0</v>
      </c>
      <c r="H141" s="261" t="s">
        <v>349</v>
      </c>
      <c r="I141" s="635">
        <f>English!I141</f>
        <v>0</v>
      </c>
      <c r="J141" s="257">
        <f>English!J141</f>
        <v>0</v>
      </c>
      <c r="K141" s="257">
        <f>English!K141</f>
        <v>0</v>
      </c>
      <c r="L141" s="257">
        <f>English!L141</f>
        <v>0</v>
      </c>
      <c r="M141" s="258"/>
      <c r="N141" s="387"/>
      <c r="O141" s="387"/>
      <c r="P141" s="387"/>
      <c r="Q141" s="387"/>
      <c r="R141" s="387"/>
      <c r="S141" s="387"/>
      <c r="T141" s="387"/>
      <c r="U141" s="387"/>
      <c r="V141" s="387"/>
    </row>
    <row r="142" spans="2:22" ht="12" customHeight="1" x14ac:dyDescent="0.25">
      <c r="B142" s="633">
        <f>English!B142</f>
        <v>0</v>
      </c>
      <c r="C142" s="234"/>
      <c r="D142" s="240">
        <f>English!D142</f>
        <v>0</v>
      </c>
      <c r="E142" s="236">
        <f>English!E142</f>
        <v>0</v>
      </c>
      <c r="F142" s="237">
        <f>English!F142</f>
        <v>0</v>
      </c>
      <c r="G142" s="527">
        <f>English!G142</f>
        <v>0</v>
      </c>
      <c r="H142" s="263" t="s">
        <v>333</v>
      </c>
      <c r="I142" s="636">
        <f>English!I142</f>
        <v>0</v>
      </c>
      <c r="J142" s="257">
        <f>English!J142</f>
        <v>0</v>
      </c>
      <c r="K142" s="257">
        <f>English!K142</f>
        <v>0</v>
      </c>
      <c r="L142" s="257">
        <f>English!L142</f>
        <v>0</v>
      </c>
      <c r="M142" s="258"/>
      <c r="N142" s="387"/>
      <c r="O142" s="387"/>
      <c r="P142" s="387"/>
      <c r="Q142" s="387"/>
      <c r="R142" s="387"/>
      <c r="S142" s="387"/>
      <c r="T142" s="387"/>
      <c r="U142" s="387"/>
      <c r="V142" s="387"/>
    </row>
    <row r="143" spans="2:22" ht="12" customHeight="1" thickBot="1" x14ac:dyDescent="0.3">
      <c r="B143" s="652">
        <f>English!B143</f>
        <v>0</v>
      </c>
      <c r="C143" s="653"/>
      <c r="D143" s="654">
        <f>English!D143</f>
        <v>0</v>
      </c>
      <c r="E143" s="655">
        <f>English!E143</f>
        <v>0</v>
      </c>
      <c r="F143" s="656">
        <f>English!F143</f>
        <v>0</v>
      </c>
      <c r="G143" s="657">
        <f>English!G143</f>
        <v>0</v>
      </c>
      <c r="H143" s="259" t="s">
        <v>332</v>
      </c>
      <c r="I143" s="637">
        <f>English!I143</f>
        <v>0</v>
      </c>
      <c r="J143" s="257">
        <f>English!J143</f>
        <v>0</v>
      </c>
      <c r="K143" s="257">
        <f>English!K143</f>
        <v>0</v>
      </c>
      <c r="L143" s="257">
        <f>English!L143</f>
        <v>0</v>
      </c>
      <c r="M143" s="258"/>
      <c r="N143" s="387"/>
      <c r="O143" s="387"/>
      <c r="P143" s="387"/>
      <c r="Q143" s="387"/>
      <c r="R143" s="387"/>
      <c r="S143" s="387"/>
      <c r="T143" s="387"/>
      <c r="U143" s="387"/>
      <c r="V143" s="387"/>
    </row>
    <row r="144" spans="2:22" ht="12" customHeight="1" x14ac:dyDescent="0.25">
      <c r="B144" s="268">
        <f>English!B144</f>
        <v>0</v>
      </c>
      <c r="C144" s="269">
        <f>English!C144</f>
        <v>0</v>
      </c>
      <c r="D144" s="269">
        <f>English!D144</f>
        <v>0</v>
      </c>
      <c r="E144" s="269">
        <f>English!E144</f>
        <v>0</v>
      </c>
      <c r="F144" s="270">
        <f>English!F144</f>
        <v>0</v>
      </c>
      <c r="G144" s="271">
        <f>English!G144</f>
        <v>0</v>
      </c>
      <c r="H144" s="259" t="s">
        <v>325</v>
      </c>
      <c r="I144" s="638">
        <f>English!I144</f>
        <v>0</v>
      </c>
      <c r="J144" s="257">
        <f>English!J144</f>
        <v>0</v>
      </c>
      <c r="K144" s="257">
        <f>English!K144</f>
        <v>0</v>
      </c>
      <c r="L144" s="257">
        <f>English!L144</f>
        <v>0</v>
      </c>
      <c r="M144" s="258"/>
      <c r="N144" s="387"/>
      <c r="O144" s="387"/>
      <c r="P144" s="387"/>
      <c r="Q144" s="387"/>
      <c r="R144" s="387"/>
      <c r="S144" s="387"/>
      <c r="T144" s="387"/>
      <c r="U144" s="387"/>
      <c r="V144" s="387"/>
    </row>
    <row r="145" spans="2:22" ht="12" customHeight="1" x14ac:dyDescent="0.25">
      <c r="B145" s="268">
        <f>English!B145</f>
        <v>0</v>
      </c>
      <c r="C145" s="269">
        <f>English!C145</f>
        <v>0</v>
      </c>
      <c r="D145" s="269">
        <f>English!D145</f>
        <v>0</v>
      </c>
      <c r="E145" s="269">
        <f>English!E145</f>
        <v>0</v>
      </c>
      <c r="F145" s="270">
        <f>English!F145</f>
        <v>0</v>
      </c>
      <c r="G145" s="271">
        <f>English!G145</f>
        <v>0</v>
      </c>
      <c r="H145" s="259" t="s">
        <v>323</v>
      </c>
      <c r="I145" s="638">
        <f>English!I145</f>
        <v>0</v>
      </c>
      <c r="J145" s="257">
        <f>English!J145</f>
        <v>0</v>
      </c>
      <c r="K145" s="257">
        <f>English!K145</f>
        <v>0</v>
      </c>
      <c r="L145" s="257">
        <f>English!L145</f>
        <v>0</v>
      </c>
      <c r="M145" s="258"/>
      <c r="N145" s="387"/>
      <c r="O145" s="387"/>
      <c r="P145" s="387"/>
      <c r="Q145" s="387"/>
      <c r="R145" s="387"/>
      <c r="S145" s="387"/>
      <c r="T145" s="387"/>
      <c r="U145" s="387"/>
      <c r="V145" s="387"/>
    </row>
    <row r="146" spans="2:22" ht="12" customHeight="1" thickBot="1" x14ac:dyDescent="0.3">
      <c r="B146" s="272" t="s">
        <v>373</v>
      </c>
      <c r="C146" s="253">
        <f>English!C146</f>
        <v>0</v>
      </c>
      <c r="D146" s="253">
        <f>English!D146</f>
        <v>0</v>
      </c>
      <c r="E146" s="253">
        <f>English!E146</f>
        <v>0</v>
      </c>
      <c r="F146" s="253">
        <f>English!F146</f>
        <v>0</v>
      </c>
      <c r="G146" s="253">
        <f>English!G146</f>
        <v>0</v>
      </c>
      <c r="H146" s="273" t="str">
        <f>English!H146</f>
        <v>TOTAL</v>
      </c>
      <c r="I146" s="639">
        <f>English!I146</f>
        <v>0</v>
      </c>
      <c r="J146" s="257">
        <f>English!J146</f>
        <v>0</v>
      </c>
      <c r="K146" s="257">
        <f>English!K146</f>
        <v>0</v>
      </c>
      <c r="L146" s="257">
        <f>English!L146</f>
        <v>0</v>
      </c>
      <c r="M146" s="258"/>
      <c r="N146" s="387"/>
      <c r="O146" s="387"/>
      <c r="P146" s="387"/>
      <c r="Q146" s="387"/>
      <c r="R146" s="387"/>
      <c r="S146" s="387"/>
      <c r="T146" s="387"/>
      <c r="U146" s="387"/>
      <c r="V146" s="387"/>
    </row>
    <row r="147" spans="2:22" ht="12" customHeight="1" x14ac:dyDescent="0.25">
      <c r="B147" s="640" t="s">
        <v>343</v>
      </c>
      <c r="C147" s="275"/>
      <c r="D147" s="276">
        <f>English!D147</f>
        <v>0</v>
      </c>
      <c r="E147" s="532">
        <f>English!E147</f>
        <v>0</v>
      </c>
      <c r="F147" s="651" t="s">
        <v>374</v>
      </c>
      <c r="G147" s="278"/>
      <c r="H147" s="279">
        <f>English!H147</f>
        <v>0</v>
      </c>
      <c r="I147" s="641">
        <f>English!I147</f>
        <v>0</v>
      </c>
      <c r="J147" s="257">
        <f>English!J147</f>
        <v>0</v>
      </c>
      <c r="K147" s="257">
        <f>English!K147</f>
        <v>0</v>
      </c>
      <c r="L147" s="257">
        <f>English!L147</f>
        <v>0</v>
      </c>
      <c r="M147" s="258"/>
      <c r="N147" s="387"/>
      <c r="O147" s="387"/>
      <c r="P147" s="387"/>
      <c r="Q147" s="387"/>
      <c r="R147" s="387"/>
      <c r="S147" s="387"/>
      <c r="T147" s="387"/>
      <c r="U147" s="387"/>
      <c r="V147" s="387"/>
    </row>
    <row r="148" spans="2:22" ht="12" customHeight="1" x14ac:dyDescent="0.25">
      <c r="B148" s="280" t="s">
        <v>344</v>
      </c>
      <c r="C148" s="281"/>
      <c r="D148" s="282">
        <f>English!D148</f>
        <v>0</v>
      </c>
      <c r="E148" s="534">
        <f>English!E148</f>
        <v>0</v>
      </c>
      <c r="F148" s="107" t="s">
        <v>338</v>
      </c>
      <c r="G148" s="283"/>
      <c r="H148" s="284">
        <f>English!H148</f>
        <v>0</v>
      </c>
      <c r="I148" s="642">
        <f>English!I148</f>
        <v>0</v>
      </c>
      <c r="J148" s="257">
        <f>English!J148</f>
        <v>0</v>
      </c>
      <c r="K148" s="257">
        <f>English!K148</f>
        <v>0</v>
      </c>
      <c r="L148" s="257">
        <f>English!L148</f>
        <v>0</v>
      </c>
      <c r="M148" s="258"/>
      <c r="N148" s="387"/>
      <c r="O148" s="387"/>
      <c r="P148" s="387"/>
      <c r="Q148" s="387"/>
      <c r="R148" s="387"/>
      <c r="S148" s="387"/>
      <c r="T148" s="387"/>
      <c r="U148" s="387"/>
      <c r="V148" s="387"/>
    </row>
    <row r="149" spans="2:22" ht="12" customHeight="1" x14ac:dyDescent="0.25">
      <c r="B149" s="280" t="s">
        <v>345</v>
      </c>
      <c r="C149" s="281"/>
      <c r="D149" s="282">
        <f>English!D149</f>
        <v>0</v>
      </c>
      <c r="E149" s="534">
        <f>English!E149</f>
        <v>0</v>
      </c>
      <c r="F149" s="107" t="s">
        <v>339</v>
      </c>
      <c r="G149" s="283"/>
      <c r="H149" s="284">
        <f>English!H149</f>
        <v>0</v>
      </c>
      <c r="I149" s="642">
        <f>English!I149</f>
        <v>0</v>
      </c>
      <c r="J149" s="257">
        <f>English!J149</f>
        <v>0</v>
      </c>
      <c r="K149" s="257">
        <f>English!K149</f>
        <v>0</v>
      </c>
      <c r="L149" s="257">
        <f>English!L149</f>
        <v>0</v>
      </c>
      <c r="M149" s="536"/>
      <c r="N149" s="387"/>
      <c r="O149" s="387"/>
      <c r="P149" s="387"/>
      <c r="Q149" s="387"/>
      <c r="R149" s="387"/>
      <c r="S149" s="387"/>
      <c r="T149" s="387"/>
      <c r="U149" s="387"/>
      <c r="V149" s="387"/>
    </row>
    <row r="150" spans="2:22" ht="12" customHeight="1" x14ac:dyDescent="0.25">
      <c r="B150" s="280" t="s">
        <v>346</v>
      </c>
      <c r="C150" s="281"/>
      <c r="D150" s="282">
        <f>English!D150</f>
        <v>0</v>
      </c>
      <c r="E150" s="537">
        <f>English!E150</f>
        <v>0</v>
      </c>
      <c r="F150" s="107" t="s">
        <v>340</v>
      </c>
      <c r="G150" s="283"/>
      <c r="H150" s="284">
        <f>English!H150</f>
        <v>0</v>
      </c>
      <c r="I150" s="642">
        <f>English!I150</f>
        <v>0</v>
      </c>
      <c r="J150" s="257">
        <f>English!J150</f>
        <v>0</v>
      </c>
      <c r="K150" s="257">
        <f>English!K150</f>
        <v>0</v>
      </c>
      <c r="L150" s="257">
        <f>English!L150</f>
        <v>0</v>
      </c>
      <c r="M150" s="387"/>
      <c r="N150" s="387"/>
      <c r="O150" s="387"/>
      <c r="P150" s="387"/>
      <c r="Q150" s="387"/>
      <c r="R150" s="387"/>
    </row>
    <row r="151" spans="2:22" ht="12" customHeight="1" x14ac:dyDescent="0.25">
      <c r="B151" s="280" t="s">
        <v>348</v>
      </c>
      <c r="C151" s="281"/>
      <c r="D151" s="282">
        <f>English!D151</f>
        <v>0</v>
      </c>
      <c r="E151" s="538">
        <f>English!E151</f>
        <v>0</v>
      </c>
      <c r="F151" s="107" t="s">
        <v>341</v>
      </c>
      <c r="G151" s="283"/>
      <c r="H151" s="284">
        <f>English!H151</f>
        <v>0</v>
      </c>
      <c r="I151" s="642">
        <f>English!I151</f>
        <v>0</v>
      </c>
      <c r="J151" s="257">
        <f>English!J151</f>
        <v>0</v>
      </c>
      <c r="K151" s="257">
        <f>English!K151</f>
        <v>0</v>
      </c>
      <c r="L151" s="257">
        <f>English!L151</f>
        <v>0</v>
      </c>
      <c r="M151" s="387"/>
      <c r="N151" s="387"/>
      <c r="O151" s="387"/>
      <c r="P151" s="387"/>
      <c r="Q151" s="387"/>
      <c r="R151" s="387"/>
    </row>
    <row r="152" spans="2:22" ht="14.25" customHeight="1" thickBot="1" x14ac:dyDescent="0.3">
      <c r="B152" s="285" t="s">
        <v>347</v>
      </c>
      <c r="C152" s="286"/>
      <c r="D152" s="287">
        <f>English!D152</f>
        <v>0</v>
      </c>
      <c r="E152" s="539">
        <f>English!E152</f>
        <v>0</v>
      </c>
      <c r="F152" s="643" t="s">
        <v>342</v>
      </c>
      <c r="G152" s="286"/>
      <c r="H152" s="289">
        <f>English!H152</f>
        <v>0</v>
      </c>
      <c r="I152" s="644">
        <f>English!I152</f>
        <v>0</v>
      </c>
      <c r="J152" s="257">
        <f>English!J152</f>
        <v>0</v>
      </c>
      <c r="K152" s="257">
        <f>English!K152</f>
        <v>0</v>
      </c>
      <c r="L152" s="257">
        <f>English!L152</f>
        <v>0</v>
      </c>
      <c r="M152" s="387"/>
      <c r="N152" s="387"/>
      <c r="O152" s="387"/>
      <c r="P152" s="387"/>
      <c r="Q152" s="387"/>
      <c r="R152" s="387"/>
    </row>
    <row r="153" spans="2:22" ht="12" customHeight="1" x14ac:dyDescent="0.25">
      <c r="B153" s="197"/>
      <c r="C153" s="197"/>
      <c r="D153" s="197"/>
      <c r="E153" s="197"/>
      <c r="F153" s="197"/>
      <c r="G153" s="197"/>
      <c r="H153" s="197"/>
      <c r="I153" s="297"/>
      <c r="J153" s="297"/>
      <c r="K153" s="536"/>
      <c r="L153" s="290"/>
      <c r="M153" s="387"/>
      <c r="N153" s="387"/>
      <c r="O153" s="387"/>
      <c r="P153" s="387"/>
      <c r="Q153" s="387"/>
      <c r="R153" s="387"/>
    </row>
    <row r="154" spans="2:22" ht="12" customHeight="1" x14ac:dyDescent="0.25">
      <c r="B154" s="387"/>
      <c r="C154" s="387"/>
      <c r="D154" s="387"/>
      <c r="E154" s="387"/>
      <c r="F154" s="387"/>
      <c r="G154" s="387"/>
      <c r="H154" s="387"/>
      <c r="I154" s="387"/>
      <c r="J154" s="387"/>
      <c r="K154" s="387"/>
      <c r="L154" s="387"/>
      <c r="M154" s="197"/>
      <c r="N154" s="197"/>
      <c r="O154" s="197"/>
      <c r="P154" s="197"/>
      <c r="Q154" s="197"/>
      <c r="R154" s="197"/>
    </row>
    <row r="155" spans="2:22" ht="12" customHeight="1" x14ac:dyDescent="0.25">
      <c r="B155" s="387"/>
      <c r="C155" s="387"/>
      <c r="D155" s="387"/>
      <c r="E155" s="387"/>
      <c r="F155" s="387"/>
      <c r="G155" s="387"/>
      <c r="H155" s="387"/>
      <c r="I155" s="387"/>
      <c r="J155" s="387"/>
      <c r="K155" s="387"/>
      <c r="L155" s="387"/>
    </row>
  </sheetData>
  <sheetProtection sheet="1" objects="1" scenarios="1" formatCells="0"/>
  <mergeCells count="14">
    <mergeCell ref="M54:N54"/>
    <mergeCell ref="M55:N55"/>
    <mergeCell ref="M56:N56"/>
    <mergeCell ref="M57:N57"/>
    <mergeCell ref="J2:K2"/>
    <mergeCell ref="J51:K51"/>
    <mergeCell ref="J52:K52"/>
    <mergeCell ref="J50:K50"/>
    <mergeCell ref="J54:K54"/>
    <mergeCell ref="J53:K53"/>
    <mergeCell ref="I3:J3"/>
    <mergeCell ref="M51:N51"/>
    <mergeCell ref="M52:N52"/>
    <mergeCell ref="M53:N53"/>
  </mergeCells>
  <phoneticPr fontId="8" type="noConversion"/>
  <hyperlinks>
    <hyperlink ref="K71" r:id="rId1" display="bernardoparis@yahoo.com"/>
  </hyperlinks>
  <printOptions horizontalCentered="1" verticalCentered="1" gridLinesSet="0"/>
  <pageMargins left="0.19685039370078741" right="0.19685039370078741" top="0.19685039370078741" bottom="0" header="7.874015748031496E-2" footer="0.51181102362204722"/>
  <pageSetup paperSize="9" scale="81" orientation="portrait" verticalDpi="150" r:id="rId2"/>
  <headerFooter alignWithMargins="0">
    <oddHeader xml:space="preserve">&amp;R&amp;B&amp;12          </oddHeader>
  </headerFooter>
  <rowBreaks count="1" manualBreakCount="1">
    <brk id="73" max="65535" man="1"/>
  </rowBreaks>
  <ignoredErrors>
    <ignoredError sqref="H78" unlockedFormula="1"/>
  </ignoredError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2FA933DDCF31749A54EBD30B90C3AD4" ma:contentTypeVersion="1" ma:contentTypeDescription="Create a new document." ma:contentTypeScope="" ma:versionID="c009630b911571ea758bcee60755268e">
  <xsd:schema xmlns:xsd="http://www.w3.org/2001/XMLSchema" xmlns:xs="http://www.w3.org/2001/XMLSchema" xmlns:p="http://schemas.microsoft.com/office/2006/metadata/properties" xmlns:ns3="66563a4d-b369-4238-ae02-01d27c4a96f1" targetNamespace="http://schemas.microsoft.com/office/2006/metadata/properties" ma:root="true" ma:fieldsID="7c9754515e11814850b10acca72b89da" ns3:_="">
    <xsd:import namespace="66563a4d-b369-4238-ae02-01d27c4a96f1"/>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563a4d-b369-4238-ae02-01d27c4a96f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D53E4A0C-FAF1-4BA8-BA65-CF4B41593AE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6563a4d-b369-4238-ae02-01d27c4a96f1"/>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8E741CF-70DA-4BE0-BE48-4DA48B0B52CF}">
  <ds:schemaRefs>
    <ds:schemaRef ds:uri="http://schemas.microsoft.com/sharepoint/v3/contenttype/forms"/>
  </ds:schemaRefs>
</ds:datastoreItem>
</file>

<file path=customXml/itemProps3.xml><?xml version="1.0" encoding="utf-8"?>
<ds:datastoreItem xmlns:ds="http://schemas.openxmlformats.org/officeDocument/2006/customXml" ds:itemID="{F1F7ECBA-06DE-4053-8832-961C42BB95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563a4d-b369-4238-ae02-01d27c4a96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19998B2-EF9E-4006-AADD-681F43D2688E}">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36</vt:i4>
      </vt:variant>
    </vt:vector>
  </HeadingPairs>
  <TitlesOfParts>
    <vt:vector size="38" baseType="lpstr">
      <vt:lpstr>English</vt:lpstr>
      <vt:lpstr>Russian</vt:lpstr>
      <vt:lpstr>English!_pit1</vt:lpstr>
      <vt:lpstr>Russian!_pit1</vt:lpstr>
      <vt:lpstr>English!_pit2</vt:lpstr>
      <vt:lpstr>Russian!_pit2</vt:lpstr>
      <vt:lpstr>English!_pit3</vt:lpstr>
      <vt:lpstr>Russian!_pit3</vt:lpstr>
      <vt:lpstr>English!_pit4</vt:lpstr>
      <vt:lpstr>Russian!_pit4</vt:lpstr>
      <vt:lpstr>English!active</vt:lpstr>
      <vt:lpstr>Russian!annular</vt:lpstr>
      <vt:lpstr>Russian!CEC___Bentonite</vt:lpstr>
      <vt:lpstr>Russian!CEC___Drillsolids</vt:lpstr>
      <vt:lpstr>English!Database</vt:lpstr>
      <vt:lpstr>Russian!Database</vt:lpstr>
      <vt:lpstr>English!geltank</vt:lpstr>
      <vt:lpstr>Russian!geltank</vt:lpstr>
      <vt:lpstr>Russian!hole</vt:lpstr>
      <vt:lpstr>Russian!OPENHOLE</vt:lpstr>
      <vt:lpstr>English!Print_Area</vt:lpstr>
      <vt:lpstr>Russian!Print_Area</vt:lpstr>
      <vt:lpstr>English!Print_Area_MI</vt:lpstr>
      <vt:lpstr>Russian!Print_Area_MI</vt:lpstr>
      <vt:lpstr>English!slugpit</vt:lpstr>
      <vt:lpstr>Russian!slugpit</vt:lpstr>
      <vt:lpstr>English!solidspits</vt:lpstr>
      <vt:lpstr>Russian!solidspits</vt:lpstr>
      <vt:lpstr>English!storage</vt:lpstr>
      <vt:lpstr>English!TODAYSDATE</vt:lpstr>
      <vt:lpstr>Russian!TODAYSDATE</vt:lpstr>
      <vt:lpstr>Russian!tomorrowsdate</vt:lpstr>
      <vt:lpstr>Russian!tomorrowsrepno.</vt:lpstr>
      <vt:lpstr>English!triptank</vt:lpstr>
      <vt:lpstr>Russian!triptank</vt:lpstr>
      <vt:lpstr>Russian!WEIGHTLGS</vt:lpstr>
      <vt:lpstr>Russian!WEIGHTMAT</vt:lpstr>
      <vt:lpstr>Russian!WEIGHTOIL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dc:creator>
  <cp:lastModifiedBy>User</cp:lastModifiedBy>
  <cp:lastPrinted>2012-10-15T15:20:07Z</cp:lastPrinted>
  <dcterms:created xsi:type="dcterms:W3CDTF">1997-08-22T10:55:23Z</dcterms:created>
  <dcterms:modified xsi:type="dcterms:W3CDTF">2021-02-03T03:30:08Z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ies>
</file>